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Introduction" sheetId="1" r:id="rId1"/>
    <sheet name="Americana" sheetId="2" r:id="rId2"/>
    <sheet name="Bands" sheetId="3" r:id="rId3"/>
    <sheet name="World" sheetId="4" r:id="rId4"/>
  </sheets>
  <definedNames>
    <definedName name="HTML_CodePage" hidden="1">1252</definedName>
    <definedName name="HTML_Control" hidden="1">{"'Published'!$A$1:$I$177"}</definedName>
    <definedName name="HTML_Description" hidden="1">"Suggested material for inclusion on the proposed box set from Warner UK. To contribute please join the Ry Cooder mailing list described on Neil MacKinnon's site."</definedName>
    <definedName name="HTML_Email" hidden="1">"dave_mellor@compuserve.com"</definedName>
    <definedName name="HTML_Header" hidden="1">"Ry Cooder Box Set"</definedName>
    <definedName name="HTML_LastUpdate" hidden="1">"30/08/99"</definedName>
    <definedName name="HTML_LineAfter" hidden="1">TRUE</definedName>
    <definedName name="HTML_LineBefore" hidden="1">TRUE</definedName>
    <definedName name="HTML_Name" hidden="1">"Dave Mellor"</definedName>
    <definedName name="HTML_OBDlg2" hidden="1">TRUE</definedName>
    <definedName name="HTML_OBDlg4" hidden="1">TRUE</definedName>
    <definedName name="HTML_OS" hidden="1">0</definedName>
    <definedName name="HTML_PathFile" hidden="1">"C:\WWW\PROJECT\Rylanders\DMboxset.html"</definedName>
    <definedName name="HTML_Title" hidden="1">"Ry Cooder Box Set"</definedName>
    <definedName name="_xlnm.Print_Area" localSheetId="1">'Americana'!$A$1:$N$50</definedName>
    <definedName name="_xlnm.Print_Area" localSheetId="2">'Bands'!$A$2:$N$33</definedName>
    <definedName name="_xlnm.Print_Area" localSheetId="3">'World'!$A$1:$N$25</definedName>
  </definedNames>
  <calcPr fullCalcOnLoad="1"/>
</workbook>
</file>

<file path=xl/sharedStrings.xml><?xml version="1.0" encoding="utf-8"?>
<sst xmlns="http://schemas.openxmlformats.org/spreadsheetml/2006/main" count="673" uniqueCount="374">
  <si>
    <t>Ry Cooder Box Set - Americana</t>
  </si>
  <si>
    <t>Total Mins</t>
  </si>
  <si>
    <t>Approx #CDs</t>
  </si>
  <si>
    <t>Cat</t>
  </si>
  <si>
    <t>Artist</t>
  </si>
  <si>
    <t>Track</t>
  </si>
  <si>
    <t>Composer</t>
  </si>
  <si>
    <t>Album</t>
  </si>
  <si>
    <t>Label</t>
  </si>
  <si>
    <t>Reference</t>
  </si>
  <si>
    <t>Year</t>
  </si>
  <si>
    <t>Country</t>
  </si>
  <si>
    <t>Time</t>
  </si>
  <si>
    <t>Mins</t>
  </si>
  <si>
    <t>Secs</t>
  </si>
  <si>
    <t>Comment</t>
  </si>
  <si>
    <t>Rank</t>
  </si>
  <si>
    <t>a</t>
  </si>
  <si>
    <t>Marianne Faithfull</t>
  </si>
  <si>
    <t>Sister Morphine</t>
  </si>
  <si>
    <t>Mick Jagger - Marianne Faithfull - Keith Richard</t>
  </si>
  <si>
    <t>(single)</t>
  </si>
  <si>
    <t>Abkco</t>
  </si>
  <si>
    <t>45-1022</t>
  </si>
  <si>
    <t>Ry Cooder</t>
  </si>
  <si>
    <t>Vigilante Man</t>
  </si>
  <si>
    <t>Woody Guthrie</t>
  </si>
  <si>
    <t>Old Grey Whistle Test</t>
  </si>
  <si>
    <t>BBC TV</t>
  </si>
  <si>
    <t>BBC TV 20 March 1973</t>
  </si>
  <si>
    <t>Fool For A Cigarette</t>
  </si>
  <si>
    <t>Sidney Bailey</t>
  </si>
  <si>
    <t>Cambridge Folk Festival</t>
  </si>
  <si>
    <t>BBC2 29 July 1979</t>
  </si>
  <si>
    <t>Tattler</t>
  </si>
  <si>
    <t>Phillips - Cooder - Titelman</t>
  </si>
  <si>
    <t>Saturday Night Live</t>
  </si>
  <si>
    <t>TV broadcast</t>
  </si>
  <si>
    <t>1976/77</t>
  </si>
  <si>
    <t>or 1977 Whistle Test?</t>
  </si>
  <si>
    <t>Cooder/Lindley</t>
  </si>
  <si>
    <t>Comin' In On A Wing And A Prayer</t>
  </si>
  <si>
    <t>Adamson - McHugh</t>
  </si>
  <si>
    <t>"Jazz Live" Chicaga Sound Stage</t>
  </si>
  <si>
    <t>WTTW TV</t>
  </si>
  <si>
    <t>He'll Have to Go</t>
  </si>
  <si>
    <t>Allison - Allison</t>
  </si>
  <si>
    <t>Live track with Jim Dickinson</t>
  </si>
  <si>
    <t>Boomers Story promo</t>
  </si>
  <si>
    <t>Warner</t>
  </si>
  <si>
    <t>Promo</t>
  </si>
  <si>
    <t>Pahanui Bros</t>
  </si>
  <si>
    <t>Jealous Guy</t>
  </si>
  <si>
    <t>John Lennon</t>
  </si>
  <si>
    <t>Panini</t>
  </si>
  <si>
    <t>1005-82098-2</t>
  </si>
  <si>
    <t>Crazy 'Bout An Automobile</t>
  </si>
  <si>
    <t>William R. Emerson</t>
  </si>
  <si>
    <t>Live ep</t>
  </si>
  <si>
    <t>K17844T</t>
  </si>
  <si>
    <t>Bobby King &amp; Terry Evans</t>
  </si>
  <si>
    <t>Dark End of the Street</t>
  </si>
  <si>
    <t>Dan Penn - Chips Moman</t>
  </si>
  <si>
    <t>Live &amp; Let Live</t>
  </si>
  <si>
    <t>Rounder</t>
  </si>
  <si>
    <t>5-016272-101623</t>
  </si>
  <si>
    <t>Captain Beefheart</t>
  </si>
  <si>
    <t>Hard Workin' Man</t>
  </si>
  <si>
    <t>Jack Nitzsche - Ry Cooder - Paul Schrader</t>
  </si>
  <si>
    <t>Blue Collar OST</t>
  </si>
  <si>
    <t>MCA</t>
  </si>
  <si>
    <t>3034</t>
  </si>
  <si>
    <t>Maria Muldaur</t>
  </si>
  <si>
    <t>Any Old Time</t>
  </si>
  <si>
    <t>Jimmie Rodgers</t>
  </si>
  <si>
    <t>Reprise</t>
  </si>
  <si>
    <t>MS 2148</t>
  </si>
  <si>
    <t>Randy Newman</t>
  </si>
  <si>
    <t>Gone Dead Train</t>
  </si>
  <si>
    <t>Jack Nitzsche - Russ Titelman</t>
  </si>
  <si>
    <t>Peformance OST</t>
  </si>
  <si>
    <t>BS 2554</t>
  </si>
  <si>
    <t>Big City</t>
  </si>
  <si>
    <t>Ry Cooder - Huey Lewis?</t>
  </si>
  <si>
    <t>(japanese single)</t>
  </si>
  <si>
    <t>WB P-1602</t>
  </si>
  <si>
    <t>Jesus on the Mainline</t>
  </si>
  <si>
    <t>Trad arranged Ry Cooder</t>
  </si>
  <si>
    <t>Showtime</t>
  </si>
  <si>
    <t>K56386</t>
  </si>
  <si>
    <t>Mick Jagger</t>
  </si>
  <si>
    <t>Memo From Turner</t>
  </si>
  <si>
    <t>Mick Jagger - Keith Richard</t>
  </si>
  <si>
    <t>Flashes</t>
  </si>
  <si>
    <t>Bix Beiderbecke</t>
  </si>
  <si>
    <t>Chicaga Sound Stage</t>
  </si>
  <si>
    <t>The Very Thing That Makes You Rich</t>
  </si>
  <si>
    <t>S. Bailey</t>
  </si>
  <si>
    <t>Patti Labelle</t>
  </si>
  <si>
    <t>In The Nick Of Time</t>
  </si>
  <si>
    <t>Ry Cooder - Huey Lewis</t>
  </si>
  <si>
    <t>Brewster's Millions OST</t>
  </si>
  <si>
    <t>Unreleased OST</t>
  </si>
  <si>
    <t>I Think It's Going to Work Out Fine</t>
  </si>
  <si>
    <t>R. McCoy - S. McKinney</t>
  </si>
  <si>
    <t>Bop Till You Drop</t>
  </si>
  <si>
    <t>K56691</t>
  </si>
  <si>
    <t>It's All Over Now</t>
  </si>
  <si>
    <t>Bobby &amp; Shirley Womack</t>
  </si>
  <si>
    <t>Paradise &amp; Lunch</t>
  </si>
  <si>
    <t>K44260</t>
  </si>
  <si>
    <t>Maria Elena</t>
  </si>
  <si>
    <t>Barcelata</t>
  </si>
  <si>
    <t>Boomer's Story</t>
  </si>
  <si>
    <t>K44224</t>
  </si>
  <si>
    <t>T-Bone Burnett</t>
  </si>
  <si>
    <t>When the Night Falls</t>
  </si>
  <si>
    <t>Proof Through the Night</t>
  </si>
  <si>
    <t>Warner Brothers</t>
  </si>
  <si>
    <t>23921</t>
  </si>
  <si>
    <t>Pop Staples</t>
  </si>
  <si>
    <t>I Shall Not Be Moved</t>
  </si>
  <si>
    <t>Traditional</t>
  </si>
  <si>
    <t>Peace to the Neighborhood</t>
  </si>
  <si>
    <t>Pointblank/Charisma</t>
  </si>
  <si>
    <t>92147-2</t>
  </si>
  <si>
    <t>Let's Burn Down the Cornfield</t>
  </si>
  <si>
    <t>12 Songs</t>
  </si>
  <si>
    <t>K 44084</t>
  </si>
  <si>
    <t>Dark Was The Night</t>
  </si>
  <si>
    <t>Blind Willie Johnson arr Ry Cooder</t>
  </si>
  <si>
    <t>Paris Texas OST</t>
  </si>
  <si>
    <t>7599-25270-2</t>
  </si>
  <si>
    <t>Look At Granny Run Run</t>
  </si>
  <si>
    <t>J. Ragovoy - M. Shuman</t>
  </si>
  <si>
    <t>Brenda Patterson</t>
  </si>
  <si>
    <t>Big Party</t>
  </si>
  <si>
    <t>KCRW radio broadcast</t>
  </si>
  <si>
    <t>Columbia?</t>
  </si>
  <si>
    <t>Unreleased</t>
  </si>
  <si>
    <t>Duane Eddy</t>
  </si>
  <si>
    <t>Los Companeros</t>
  </si>
  <si>
    <t>Capitol</t>
  </si>
  <si>
    <t>CDP7-46897</t>
  </si>
  <si>
    <t>Flaco Jiminez</t>
  </si>
  <si>
    <t>Poquita Fe</t>
  </si>
  <si>
    <t>DAR</t>
  </si>
  <si>
    <t>Flaco's Amigos</t>
  </si>
  <si>
    <t>Arhoolie</t>
  </si>
  <si>
    <t>5-016578-101723</t>
  </si>
  <si>
    <t>Texas</t>
  </si>
  <si>
    <t>Billy the Kid</t>
  </si>
  <si>
    <t>Trad adapted by Ry Cooder</t>
  </si>
  <si>
    <t>Into the Purple Valley</t>
  </si>
  <si>
    <t>K44142</t>
  </si>
  <si>
    <t>If Walls Could Talk</t>
  </si>
  <si>
    <t>Bobby Miller</t>
  </si>
  <si>
    <t>Little Sister</t>
  </si>
  <si>
    <t>M. Shuman - D. Pomus</t>
  </si>
  <si>
    <t>No Nukes</t>
  </si>
  <si>
    <t>Asylum</t>
  </si>
  <si>
    <t>ML-801</t>
  </si>
  <si>
    <t>Norman Greenbaum</t>
  </si>
  <si>
    <t>The Day the Well Went Dry</t>
  </si>
  <si>
    <t>Petaluma</t>
  </si>
  <si>
    <t>MS 2084</t>
  </si>
  <si>
    <t>Across the Border Line</t>
  </si>
  <si>
    <t>Ry Cooder - Jim Dickinson - John Hiatt</t>
  </si>
  <si>
    <t>Get Rhythm</t>
  </si>
  <si>
    <t>925 639-2</t>
  </si>
  <si>
    <t>with Flaco</t>
  </si>
  <si>
    <t>Chain Gang</t>
  </si>
  <si>
    <t>Santa Cruz, Les Blank film</t>
  </si>
  <si>
    <t>Flowers Films / Warner</t>
  </si>
  <si>
    <t>Terry Evans</t>
  </si>
  <si>
    <t>Shakespeare Didn't Quote That</t>
  </si>
  <si>
    <t>Blues for Thought</t>
  </si>
  <si>
    <t>Virgin</t>
  </si>
  <si>
    <t>VPBCD16</t>
  </si>
  <si>
    <t>We Shall Be Happy</t>
  </si>
  <si>
    <t>Trad adapted by Joseph Spence</t>
  </si>
  <si>
    <t>Jazz</t>
  </si>
  <si>
    <t>WB 56488</t>
  </si>
  <si>
    <t>Joseph Spence</t>
  </si>
  <si>
    <t>Yellow Roses</t>
  </si>
  <si>
    <t>K.Devine / S. Nichols</t>
  </si>
  <si>
    <t>Chicken Skin Music</t>
  </si>
  <si>
    <t>K54083</t>
  </si>
  <si>
    <t>with Gabby Pahinui</t>
  </si>
  <si>
    <t>Gabby Pahinui</t>
  </si>
  <si>
    <t>Aloha Ka Manini</t>
  </si>
  <si>
    <t>Lot Kauwe</t>
  </si>
  <si>
    <t>Gabby Band Vol1</t>
  </si>
  <si>
    <t>Panini/Warner</t>
  </si>
  <si>
    <t>P-10582W</t>
  </si>
  <si>
    <t>Hawaii</t>
  </si>
  <si>
    <t>Down in Mississippi</t>
  </si>
  <si>
    <t>J. B. Lenoir</t>
  </si>
  <si>
    <t>Puttin' It Down</t>
  </si>
  <si>
    <t>AudioQuest</t>
  </si>
  <si>
    <t>92592-11382</t>
  </si>
  <si>
    <t>President  Kennedy</t>
  </si>
  <si>
    <t>Sleepy John Estes</t>
  </si>
  <si>
    <t>Boomer's story</t>
  </si>
  <si>
    <t>Ry Cooder Box Set - Bands</t>
  </si>
  <si>
    <t>b</t>
  </si>
  <si>
    <t>Crazy Horse</t>
  </si>
  <si>
    <t>Dirty, Dirty</t>
  </si>
  <si>
    <t>Danny Whitten</t>
  </si>
  <si>
    <t>6483</t>
  </si>
  <si>
    <t>Little Feat</t>
  </si>
  <si>
    <t>Willin'</t>
  </si>
  <si>
    <t>Lowell George</t>
  </si>
  <si>
    <t>K46072</t>
  </si>
  <si>
    <t>Little Village</t>
  </si>
  <si>
    <t>Crying In My Sleep</t>
  </si>
  <si>
    <t>Nick Lowe</t>
  </si>
  <si>
    <t>Radio 1 American Music Festival</t>
  </si>
  <si>
    <t>BBC Radio 1</t>
  </si>
  <si>
    <t>5th July 1992</t>
  </si>
  <si>
    <t>Rising Sons</t>
  </si>
  <si>
    <t>The Devil's Got My Woman</t>
  </si>
  <si>
    <t>Skip James</t>
  </si>
  <si>
    <t>Columbia</t>
  </si>
  <si>
    <t>4-43534</t>
  </si>
  <si>
    <t>Taj Mahal</t>
  </si>
  <si>
    <t>Statesboro Blues</t>
  </si>
  <si>
    <t>Willie McTell</t>
  </si>
  <si>
    <t>CS 9579</t>
  </si>
  <si>
    <t>Lipstick Sunset</t>
  </si>
  <si>
    <t>John Hiatt</t>
  </si>
  <si>
    <t>Live at the Orpheum</t>
  </si>
  <si>
    <t>Live version</t>
  </si>
  <si>
    <t>Doobie Brothers</t>
  </si>
  <si>
    <t>Rainy Day Crossroad Blues</t>
  </si>
  <si>
    <t>Stampede</t>
  </si>
  <si>
    <t>BS 2836</t>
  </si>
  <si>
    <t>Grown So Ugly</t>
  </si>
  <si>
    <t>Robert Pete Williams</t>
  </si>
  <si>
    <t>Safe As Milk</t>
  </si>
  <si>
    <t>Buddah</t>
  </si>
  <si>
    <t>BDS 5001</t>
  </si>
  <si>
    <t>Do With Me What You Want To Do</t>
  </si>
  <si>
    <t>Ry Cooder - John Hiatt - Jim Keltner - Nick Lowe</t>
  </si>
  <si>
    <t>Solar Sex Panel CD EP</t>
  </si>
  <si>
    <t>Reprise Germany</t>
  </si>
  <si>
    <t>9362-40391-2</t>
  </si>
  <si>
    <t>Gai-Gin Man</t>
  </si>
  <si>
    <t>Party of One</t>
  </si>
  <si>
    <t>26132</t>
  </si>
  <si>
    <t>The Jazzfolk</t>
  </si>
  <si>
    <t>Swamp Surfin'</t>
  </si>
  <si>
    <t>single</t>
  </si>
  <si>
    <t>Gulf Pacific Records</t>
  </si>
  <si>
    <t>Fusion</t>
  </si>
  <si>
    <t>Struttin' Down Main Street</t>
  </si>
  <si>
    <t>Rick Luther - Gary Marker</t>
  </si>
  <si>
    <t>Border Town</t>
  </si>
  <si>
    <t>Atco</t>
  </si>
  <si>
    <t>SD 33-295</t>
  </si>
  <si>
    <t>Paul Revere and the Raiders</t>
  </si>
  <si>
    <t>Ride On My Shoulder</t>
  </si>
  <si>
    <t>Mark Lindsay</t>
  </si>
  <si>
    <t>Hard 'n' Heavy (with marshmallows)</t>
  </si>
  <si>
    <t>CS 9753</t>
  </si>
  <si>
    <t>Goin' Up To Clarksdale</t>
  </si>
  <si>
    <t>Bring the Family</t>
  </si>
  <si>
    <t>Demon</t>
  </si>
  <si>
    <t>014757-071003</t>
  </si>
  <si>
    <t>Thing Called Love</t>
  </si>
  <si>
    <t>Haunted House</t>
  </si>
  <si>
    <t>Alone in the Dark</t>
  </si>
  <si>
    <t>Autumn's Child</t>
  </si>
  <si>
    <t>Don Van Vleit - Herb Bermann</t>
  </si>
  <si>
    <t>Safe as Milk</t>
  </si>
  <si>
    <t>NCP 1004</t>
  </si>
  <si>
    <t>By and By (Poor Me)</t>
  </si>
  <si>
    <t>C. Patton arr. T. Mahal - J. L. Kincaid</t>
  </si>
  <si>
    <t>What's Shakin on the Hill</t>
  </si>
  <si>
    <t>Don't Think About Her</t>
  </si>
  <si>
    <t>7599-26713-2</t>
  </si>
  <si>
    <t>Rocket Coast</t>
  </si>
  <si>
    <t>Do You Want My Job</t>
  </si>
  <si>
    <t>Another Man</t>
  </si>
  <si>
    <t>Ry Cooder Box Set - World Collaborations</t>
  </si>
  <si>
    <t>w</t>
  </si>
  <si>
    <t>V.M.Bhatt</t>
  </si>
  <si>
    <t>Ganges Delta Blues</t>
  </si>
  <si>
    <t>Cooder - Bhatt</t>
  </si>
  <si>
    <t>A Meeting by the River</t>
  </si>
  <si>
    <t>Water Lilly</t>
  </si>
  <si>
    <t>60997-0029-2</t>
  </si>
  <si>
    <t>India</t>
  </si>
  <si>
    <t>BVSC</t>
  </si>
  <si>
    <t>Orgullecida</t>
  </si>
  <si>
    <t>Eliseo Silveira</t>
  </si>
  <si>
    <t>World Circuit</t>
  </si>
  <si>
    <t>69233-00502</t>
  </si>
  <si>
    <t>Cuba</t>
  </si>
  <si>
    <t>Eliades Ochoa</t>
  </si>
  <si>
    <t>La Comparsa</t>
  </si>
  <si>
    <t>Sublime Ilusion</t>
  </si>
  <si>
    <t>DGVIR 85</t>
  </si>
  <si>
    <t>Shoukichi Kina</t>
  </si>
  <si>
    <t>Jing Jing</t>
  </si>
  <si>
    <t>Trad - Shoukichi Kina</t>
  </si>
  <si>
    <t>Bloodline</t>
  </si>
  <si>
    <t>28MZ-1001</t>
  </si>
  <si>
    <t>Okinawa</t>
  </si>
  <si>
    <t>The Chieftans</t>
  </si>
  <si>
    <t>Coast of Malabar</t>
  </si>
  <si>
    <t>Trad arr Paddy Moloney &amp; Ry Cooder</t>
  </si>
  <si>
    <t>The Long Black Veil</t>
  </si>
  <si>
    <t>BMG</t>
  </si>
  <si>
    <t>4321-25167-2</t>
  </si>
  <si>
    <t>Eire</t>
  </si>
  <si>
    <t>Ali Farka Toure</t>
  </si>
  <si>
    <t>Diaraby</t>
  </si>
  <si>
    <t>Trad arranged Ali Farka Toure</t>
  </si>
  <si>
    <t>Talking Timbuktu</t>
  </si>
  <si>
    <t>019842 004027</t>
  </si>
  <si>
    <t>Mali</t>
  </si>
  <si>
    <t>Nusrat Fateh Ali Khan with Eddie Vedder</t>
  </si>
  <si>
    <t>The Face of Love</t>
  </si>
  <si>
    <t>D. Robbins - T. Robbins - N. Khan</t>
  </si>
  <si>
    <t>Dead Man Walking OST</t>
  </si>
  <si>
    <t>Sony Music</t>
  </si>
  <si>
    <t>483534-2</t>
  </si>
  <si>
    <t>Shoukichi Kina and Champluse</t>
  </si>
  <si>
    <t>Subete No Hito No Kokoro Ni Hana O (Flowers For Your Heart)</t>
  </si>
  <si>
    <t>Carlos Nunez</t>
  </si>
  <si>
    <t>Two Shores</t>
  </si>
  <si>
    <t>Trad arranged Carlos Nunez</t>
  </si>
  <si>
    <t>Brotherhood of Stars</t>
  </si>
  <si>
    <t>RCA Victor</t>
  </si>
  <si>
    <t>74321-453752</t>
  </si>
  <si>
    <t>Galicia, Spain</t>
  </si>
  <si>
    <t>Black Shadow</t>
  </si>
  <si>
    <t>Ibrahim Ferrer</t>
  </si>
  <si>
    <t>Silencio</t>
  </si>
  <si>
    <t>Rafael Hernández</t>
  </si>
  <si>
    <t>BVSC Presents</t>
  </si>
  <si>
    <t>WCD055</t>
  </si>
  <si>
    <t>Aquellos Ojos Verdes</t>
  </si>
  <si>
    <t>Nilo Menéndez - Adolfo Utera</t>
  </si>
  <si>
    <t>Ai Du</t>
  </si>
  <si>
    <t>The Chieftains</t>
  </si>
  <si>
    <t>Galleguita/Tutankhamen</t>
  </si>
  <si>
    <t>Santiago</t>
  </si>
  <si>
    <t>BMG Classics</t>
  </si>
  <si>
    <t>9026-68602-2</t>
  </si>
  <si>
    <t>Isa Lei</t>
  </si>
  <si>
    <t>Lieut. A. W. Caten</t>
  </si>
  <si>
    <t>Santiago de Cuba</t>
  </si>
  <si>
    <t>Trad arranged Paddy Moloney</t>
  </si>
  <si>
    <t>Dunmore Lassies</t>
  </si>
  <si>
    <t>Ry Cooder Box Set - Introduction</t>
  </si>
  <si>
    <t>This is the result of a project run with the Rylanders mailing list in August / September 1999.</t>
  </si>
  <si>
    <t>Tracks were nominated, then grouped into threee categories to suit the structure of the proposed box set:</t>
  </si>
  <si>
    <t>World</t>
  </si>
  <si>
    <t>Americana</t>
  </si>
  <si>
    <t>Bands</t>
  </si>
  <si>
    <t>collaborations with musicians world wide</t>
  </si>
  <si>
    <t>material from Ry's back catalogue and his work with fellow American artists (including Hawaian and Tex-Mex)</t>
  </si>
  <si>
    <t>Note that some movie soundtrack material was included in Americana, but inclusion was discouraged in recognition of</t>
  </si>
  <si>
    <t>Member of the mailing list were then invited to select a specific number of tracks in each category, roughly equating to</t>
  </si>
  <si>
    <t>The edited results are presented in the following sheets, which include enough material to fill the proposed CDs, with</t>
  </si>
  <si>
    <t>contingency in case some of the rarer material cannot be located / authorised. Note that where I had no track length</t>
  </si>
  <si>
    <t>I guessed at a time to enable estimate of total playing time. These guesses are easily recognisable through being</t>
  </si>
  <si>
    <r>
      <t xml:space="preserve">expressed as a number of minutes and </t>
    </r>
    <r>
      <rPr>
        <b/>
        <sz val="10"/>
        <rFont val="Arial"/>
        <family val="2"/>
      </rPr>
      <t>60</t>
    </r>
    <r>
      <rPr>
        <sz val="10"/>
        <rFont val="Arial"/>
        <family val="0"/>
      </rPr>
      <t xml:space="preserve"> seconds.</t>
    </r>
  </si>
  <si>
    <t>bands of which Ry has been a member, or with which he has played</t>
  </si>
  <si>
    <r>
      <t xml:space="preserve">the recent </t>
    </r>
    <r>
      <rPr>
        <i/>
        <sz val="10"/>
        <rFont val="Arial"/>
        <family val="2"/>
      </rPr>
      <t>Music by Ry Cooder</t>
    </r>
    <r>
      <rPr>
        <sz val="10"/>
        <rFont val="Arial"/>
        <family val="0"/>
      </rPr>
      <t xml:space="preserve"> compilation. Similarly, choicefrom Ry's solo albums recognised those already available</t>
    </r>
  </si>
  <si>
    <t>on existing compilations.</t>
  </si>
  <si>
    <r>
      <t xml:space="preserve">the plan for one CD for each of the </t>
    </r>
    <r>
      <rPr>
        <i/>
        <sz val="10"/>
        <rFont val="Arial"/>
        <family val="2"/>
      </rPr>
      <t>World</t>
    </r>
    <r>
      <rPr>
        <sz val="10"/>
        <rFont val="Arial"/>
        <family val="0"/>
      </rPr>
      <t xml:space="preserve"> and </t>
    </r>
    <r>
      <rPr>
        <i/>
        <sz val="10"/>
        <rFont val="Arial"/>
        <family val="2"/>
      </rPr>
      <t>Bands</t>
    </r>
    <r>
      <rPr>
        <sz val="10"/>
        <rFont val="Arial"/>
        <family val="0"/>
      </rPr>
      <t xml:space="preserve"> categories, two for </t>
    </r>
    <r>
      <rPr>
        <i/>
        <sz val="10"/>
        <rFont val="Arial"/>
        <family val="2"/>
      </rPr>
      <t>Americana.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</si>
</sst>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0.0"/>
    <numFmt numFmtId="166" formatCode="\ "/>
  </numFmts>
  <fonts count="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2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0.7109375" style="0" customWidth="1"/>
  </cols>
  <sheetData>
    <row r="2" ht="23.25">
      <c r="B2" s="6" t="s">
        <v>356</v>
      </c>
    </row>
    <row r="4" ht="12.75">
      <c r="B4" t="s">
        <v>357</v>
      </c>
    </row>
    <row r="5" ht="12.75">
      <c r="B5" t="s">
        <v>358</v>
      </c>
    </row>
    <row r="7" spans="2:3" ht="12.75">
      <c r="B7" s="25" t="s">
        <v>359</v>
      </c>
      <c r="C7" t="s">
        <v>362</v>
      </c>
    </row>
    <row r="8" spans="2:3" ht="12.75">
      <c r="B8" s="25" t="s">
        <v>360</v>
      </c>
      <c r="C8" t="s">
        <v>363</v>
      </c>
    </row>
    <row r="9" spans="2:3" ht="12.75">
      <c r="B9" s="25" t="s">
        <v>361</v>
      </c>
      <c r="C9" t="s">
        <v>370</v>
      </c>
    </row>
    <row r="11" ht="12.75">
      <c r="B11" t="s">
        <v>364</v>
      </c>
    </row>
    <row r="12" ht="12.75">
      <c r="B12" t="s">
        <v>371</v>
      </c>
    </row>
    <row r="13" ht="12.75">
      <c r="B13" t="s">
        <v>372</v>
      </c>
    </row>
    <row r="15" ht="12.75">
      <c r="B15" t="s">
        <v>365</v>
      </c>
    </row>
    <row r="16" ht="12.75">
      <c r="B16" t="s">
        <v>373</v>
      </c>
    </row>
    <row r="18" ht="12.75">
      <c r="B18" t="s">
        <v>366</v>
      </c>
    </row>
    <row r="19" ht="12.75">
      <c r="B19" t="s">
        <v>367</v>
      </c>
    </row>
    <row r="20" ht="12.75">
      <c r="B20" t="s">
        <v>368</v>
      </c>
    </row>
    <row r="21" ht="12.75">
      <c r="B21" t="s">
        <v>369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2.7109375" style="0" bestFit="1" customWidth="1"/>
    <col min="3" max="3" width="31.8515625" style="0" bestFit="1" customWidth="1"/>
    <col min="4" max="4" width="40.140625" style="0" bestFit="1" customWidth="1"/>
    <col min="5" max="5" width="28.57421875" style="0" bestFit="1" customWidth="1"/>
    <col min="6" max="6" width="20.28125" style="0" bestFit="1" customWidth="1"/>
    <col min="7" max="7" width="20.57421875" style="0" bestFit="1" customWidth="1"/>
    <col min="8" max="8" width="7.57421875" style="0" customWidth="1"/>
    <col min="9" max="9" width="8.00390625" style="0" customWidth="1"/>
    <col min="10" max="10" width="6.7109375" style="0" customWidth="1"/>
    <col min="11" max="11" width="5.140625" style="0" hidden="1" customWidth="1"/>
    <col min="12" max="12" width="5.28125" style="0" hidden="1" customWidth="1"/>
    <col min="13" max="13" width="20.7109375" style="0" customWidth="1"/>
    <col min="14" max="14" width="5.57421875" style="0" customWidth="1"/>
  </cols>
  <sheetData>
    <row r="1" spans="1:49" ht="12.7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1"/>
      <c r="N1" s="1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"/>
    </row>
    <row r="2" spans="1:49" ht="23.25">
      <c r="A2" s="1"/>
      <c r="B2" s="6" t="s">
        <v>0</v>
      </c>
      <c r="C2" s="7"/>
      <c r="D2" s="1"/>
      <c r="E2" s="1"/>
      <c r="F2" s="1"/>
      <c r="G2" s="1"/>
      <c r="H2" s="1"/>
      <c r="I2" s="1"/>
      <c r="J2" s="2"/>
      <c r="K2" s="1"/>
      <c r="L2" s="8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5"/>
    </row>
    <row r="3" spans="1:49" ht="12.75">
      <c r="A3" s="1"/>
      <c r="B3" s="9"/>
      <c r="C3" s="7"/>
      <c r="D3" s="1"/>
      <c r="E3" s="1"/>
      <c r="F3" s="1"/>
      <c r="G3" s="1"/>
      <c r="H3" s="1"/>
      <c r="I3" s="1"/>
      <c r="J3" s="10" t="s">
        <v>1</v>
      </c>
      <c r="K3" s="1"/>
      <c r="L3" s="8"/>
      <c r="M3" s="11" t="s">
        <v>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5"/>
    </row>
    <row r="4" spans="1:49" ht="12" customHeight="1">
      <c r="A4" s="1"/>
      <c r="B4" s="1"/>
      <c r="C4" s="1"/>
      <c r="D4" s="1"/>
      <c r="E4" s="1"/>
      <c r="F4" s="1"/>
      <c r="G4" s="1"/>
      <c r="J4" s="12">
        <f>K4+TRUNC(L4/60)+(L4-TRUNC(L4/60)*60)/100</f>
        <v>191.05</v>
      </c>
      <c r="K4" s="12">
        <f>SUM(K$7:K$50)</f>
        <v>169</v>
      </c>
      <c r="L4" s="13">
        <f>SUM(L$7:L$50)</f>
        <v>1325</v>
      </c>
      <c r="M4" s="12">
        <f>J4/70</f>
        <v>2.7292857142857145</v>
      </c>
      <c r="N4" s="14">
        <f>(K4*60+L4)/J5</f>
        <v>272.9761904761905</v>
      </c>
      <c r="AW4" s="15"/>
    </row>
    <row r="5" spans="1:49" ht="12.75" hidden="1">
      <c r="A5">
        <f aca="true" t="shared" si="0" ref="A5:L5">COUNTA(A7:A50)-1</f>
        <v>42</v>
      </c>
      <c r="B5">
        <f t="shared" si="0"/>
        <v>42</v>
      </c>
      <c r="C5">
        <f t="shared" si="0"/>
        <v>42</v>
      </c>
      <c r="D5">
        <f t="shared" si="0"/>
        <v>39</v>
      </c>
      <c r="E5">
        <f t="shared" si="0"/>
        <v>42</v>
      </c>
      <c r="F5">
        <f t="shared" si="0"/>
        <v>40</v>
      </c>
      <c r="G5">
        <f t="shared" si="0"/>
        <v>42</v>
      </c>
      <c r="H5">
        <f t="shared" si="0"/>
        <v>41</v>
      </c>
      <c r="I5">
        <f t="shared" si="0"/>
        <v>2</v>
      </c>
      <c r="J5">
        <f t="shared" si="0"/>
        <v>42</v>
      </c>
      <c r="K5">
        <f t="shared" si="0"/>
        <v>42</v>
      </c>
      <c r="L5">
        <f t="shared" si="0"/>
        <v>42</v>
      </c>
      <c r="M5">
        <f>M4*B5/J5</f>
        <v>2.7292857142857145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5"/>
    </row>
    <row r="6" spans="15:49" ht="12.75"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5"/>
    </row>
    <row r="7" spans="1:49" ht="12.75">
      <c r="A7" s="16" t="s">
        <v>3</v>
      </c>
      <c r="B7" s="16" t="s">
        <v>4</v>
      </c>
      <c r="C7" s="17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18" t="s">
        <v>12</v>
      </c>
      <c r="K7" s="18" t="s">
        <v>13</v>
      </c>
      <c r="L7" s="19" t="s">
        <v>14</v>
      </c>
      <c r="M7" s="16" t="s">
        <v>15</v>
      </c>
      <c r="N7" s="20" t="s">
        <v>16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5"/>
    </row>
    <row r="8" spans="1:49" ht="12.75">
      <c r="A8" t="s">
        <v>17</v>
      </c>
      <c r="B8" t="s">
        <v>18</v>
      </c>
      <c r="C8" t="s">
        <v>19</v>
      </c>
      <c r="D8" t="s">
        <v>20</v>
      </c>
      <c r="E8" s="21" t="s">
        <v>21</v>
      </c>
      <c r="F8" t="s">
        <v>22</v>
      </c>
      <c r="G8" s="21" t="s">
        <v>23</v>
      </c>
      <c r="H8">
        <v>1968</v>
      </c>
      <c r="J8" s="12">
        <v>5.33</v>
      </c>
      <c r="K8" s="12">
        <f aca="true" t="shared" si="1" ref="K8:K49">TRUNC(J8)</f>
        <v>5</v>
      </c>
      <c r="L8" s="13">
        <f aca="true" t="shared" si="2" ref="L8:L49">(J8-K8)*100</f>
        <v>33.00000000000001</v>
      </c>
      <c r="N8" s="1">
        <v>22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5"/>
    </row>
    <row r="9" spans="1:49" ht="12.75">
      <c r="A9" t="s">
        <v>17</v>
      </c>
      <c r="B9" t="s">
        <v>24</v>
      </c>
      <c r="C9" t="s">
        <v>25</v>
      </c>
      <c r="D9" t="s">
        <v>26</v>
      </c>
      <c r="E9" t="s">
        <v>27</v>
      </c>
      <c r="F9" t="s">
        <v>28</v>
      </c>
      <c r="G9" t="s">
        <v>29</v>
      </c>
      <c r="H9">
        <v>1973</v>
      </c>
      <c r="J9" s="12">
        <v>4</v>
      </c>
      <c r="K9" s="12">
        <f t="shared" si="1"/>
        <v>4</v>
      </c>
      <c r="L9" s="13">
        <f t="shared" si="2"/>
        <v>0</v>
      </c>
      <c r="N9" s="1">
        <v>22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5"/>
    </row>
    <row r="10" spans="1:49" ht="12.75">
      <c r="A10" t="s">
        <v>17</v>
      </c>
      <c r="B10" t="s">
        <v>24</v>
      </c>
      <c r="C10" t="s">
        <v>30</v>
      </c>
      <c r="D10" t="s">
        <v>31</v>
      </c>
      <c r="E10" t="s">
        <v>32</v>
      </c>
      <c r="F10" t="s">
        <v>28</v>
      </c>
      <c r="G10" t="s">
        <v>33</v>
      </c>
      <c r="H10">
        <v>1979</v>
      </c>
      <c r="J10" s="12">
        <v>5.36</v>
      </c>
      <c r="K10" s="12">
        <f t="shared" si="1"/>
        <v>5</v>
      </c>
      <c r="L10" s="13">
        <f t="shared" si="2"/>
        <v>36.00000000000003</v>
      </c>
      <c r="N10" s="1">
        <v>21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5"/>
    </row>
    <row r="11" spans="1:49" ht="12.75">
      <c r="A11" t="s">
        <v>17</v>
      </c>
      <c r="B11" t="s">
        <v>24</v>
      </c>
      <c r="C11" t="s">
        <v>34</v>
      </c>
      <c r="D11" t="s">
        <v>35</v>
      </c>
      <c r="E11" t="s">
        <v>36</v>
      </c>
      <c r="G11" t="s">
        <v>37</v>
      </c>
      <c r="H11" s="21" t="s">
        <v>38</v>
      </c>
      <c r="J11" s="12">
        <v>4.6</v>
      </c>
      <c r="K11" s="12">
        <f t="shared" si="1"/>
        <v>4</v>
      </c>
      <c r="L11" s="13">
        <f t="shared" si="2"/>
        <v>59.999999999999964</v>
      </c>
      <c r="M11" t="s">
        <v>39</v>
      </c>
      <c r="N11" s="1">
        <v>20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5"/>
    </row>
    <row r="12" spans="1:49" ht="12.75">
      <c r="A12" t="s">
        <v>17</v>
      </c>
      <c r="B12" t="s">
        <v>40</v>
      </c>
      <c r="C12" t="s">
        <v>41</v>
      </c>
      <c r="D12" t="s">
        <v>42</v>
      </c>
      <c r="E12" t="s">
        <v>43</v>
      </c>
      <c r="F12" t="s">
        <v>44</v>
      </c>
      <c r="G12" t="s">
        <v>37</v>
      </c>
      <c r="H12">
        <v>1978</v>
      </c>
      <c r="J12" s="12">
        <v>6.4</v>
      </c>
      <c r="K12" s="12">
        <f t="shared" si="1"/>
        <v>6</v>
      </c>
      <c r="L12" s="13">
        <f t="shared" si="2"/>
        <v>40.000000000000036</v>
      </c>
      <c r="N12" s="1">
        <v>19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5"/>
    </row>
    <row r="13" spans="1:49" ht="12.75">
      <c r="A13" t="s">
        <v>17</v>
      </c>
      <c r="B13" t="s">
        <v>24</v>
      </c>
      <c r="C13" t="s">
        <v>45</v>
      </c>
      <c r="D13" t="s">
        <v>46</v>
      </c>
      <c r="E13" t="s">
        <v>36</v>
      </c>
      <c r="G13" t="s">
        <v>37</v>
      </c>
      <c r="H13" s="21" t="s">
        <v>38</v>
      </c>
      <c r="J13" s="12">
        <v>4.6</v>
      </c>
      <c r="K13" s="12">
        <f t="shared" si="1"/>
        <v>4</v>
      </c>
      <c r="L13" s="13">
        <f t="shared" si="2"/>
        <v>59.999999999999964</v>
      </c>
      <c r="M13" t="s">
        <v>39</v>
      </c>
      <c r="N13" s="1">
        <v>19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5"/>
    </row>
    <row r="14" spans="1:49" ht="12.75">
      <c r="A14" t="s">
        <v>17</v>
      </c>
      <c r="B14" t="s">
        <v>24</v>
      </c>
      <c r="C14" t="s">
        <v>47</v>
      </c>
      <c r="E14" t="s">
        <v>48</v>
      </c>
      <c r="F14" t="s">
        <v>49</v>
      </c>
      <c r="G14" t="s">
        <v>50</v>
      </c>
      <c r="H14">
        <v>1972</v>
      </c>
      <c r="J14" s="12">
        <v>4.6</v>
      </c>
      <c r="K14" s="12">
        <f t="shared" si="1"/>
        <v>4</v>
      </c>
      <c r="L14" s="13">
        <f t="shared" si="2"/>
        <v>59.999999999999964</v>
      </c>
      <c r="N14" s="1">
        <v>19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5"/>
    </row>
    <row r="15" spans="1:49" ht="12.75">
      <c r="A15" t="s">
        <v>17</v>
      </c>
      <c r="B15" t="s">
        <v>51</v>
      </c>
      <c r="C15" t="s">
        <v>52</v>
      </c>
      <c r="D15" t="s">
        <v>53</v>
      </c>
      <c r="E15" t="s">
        <v>51</v>
      </c>
      <c r="F15" t="s">
        <v>54</v>
      </c>
      <c r="G15" s="21" t="s">
        <v>55</v>
      </c>
      <c r="H15">
        <v>1992</v>
      </c>
      <c r="J15" s="12">
        <v>4.52</v>
      </c>
      <c r="K15" s="12">
        <f t="shared" si="1"/>
        <v>4</v>
      </c>
      <c r="L15" s="13">
        <f t="shared" si="2"/>
        <v>51.99999999999996</v>
      </c>
      <c r="N15" s="1">
        <v>18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5"/>
    </row>
    <row r="16" spans="1:49" ht="12.75">
      <c r="A16" t="s">
        <v>17</v>
      </c>
      <c r="B16" t="s">
        <v>24</v>
      </c>
      <c r="C16" t="s">
        <v>56</v>
      </c>
      <c r="D16" t="s">
        <v>57</v>
      </c>
      <c r="E16" t="s">
        <v>58</v>
      </c>
      <c r="F16" t="s">
        <v>49</v>
      </c>
      <c r="G16" t="s">
        <v>59</v>
      </c>
      <c r="H16">
        <v>1981</v>
      </c>
      <c r="J16" s="12">
        <v>4.35</v>
      </c>
      <c r="K16" s="12">
        <f t="shared" si="1"/>
        <v>4</v>
      </c>
      <c r="L16" s="13">
        <f t="shared" si="2"/>
        <v>34.999999999999964</v>
      </c>
      <c r="N16" s="1">
        <v>18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5"/>
    </row>
    <row r="17" spans="1:49" ht="12.75">
      <c r="A17" t="s">
        <v>17</v>
      </c>
      <c r="B17" t="s">
        <v>60</v>
      </c>
      <c r="C17" t="s">
        <v>61</v>
      </c>
      <c r="D17" t="s">
        <v>62</v>
      </c>
      <c r="E17" t="s">
        <v>63</v>
      </c>
      <c r="F17" t="s">
        <v>64</v>
      </c>
      <c r="G17" s="21" t="s">
        <v>65</v>
      </c>
      <c r="H17">
        <v>1988</v>
      </c>
      <c r="J17" s="12">
        <v>7.33</v>
      </c>
      <c r="K17" s="12">
        <f t="shared" si="1"/>
        <v>7</v>
      </c>
      <c r="L17" s="13">
        <f t="shared" si="2"/>
        <v>33.00000000000001</v>
      </c>
      <c r="N17" s="1">
        <v>17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5"/>
    </row>
    <row r="18" spans="1:49" ht="12.75">
      <c r="A18" t="s">
        <v>17</v>
      </c>
      <c r="B18" t="s">
        <v>66</v>
      </c>
      <c r="C18" t="s">
        <v>67</v>
      </c>
      <c r="D18" t="s">
        <v>68</v>
      </c>
      <c r="E18" t="s">
        <v>69</v>
      </c>
      <c r="F18" t="s">
        <v>70</v>
      </c>
      <c r="G18" s="21" t="s">
        <v>71</v>
      </c>
      <c r="H18">
        <v>1978</v>
      </c>
      <c r="J18" s="12">
        <v>3.29</v>
      </c>
      <c r="K18" s="12">
        <f t="shared" si="1"/>
        <v>3</v>
      </c>
      <c r="L18" s="13">
        <f t="shared" si="2"/>
        <v>29.000000000000004</v>
      </c>
      <c r="N18" s="1">
        <v>16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5"/>
    </row>
    <row r="19" spans="1:49" ht="12.75">
      <c r="A19" t="s">
        <v>17</v>
      </c>
      <c r="B19" t="s">
        <v>72</v>
      </c>
      <c r="C19" t="s">
        <v>73</v>
      </c>
      <c r="D19" t="s">
        <v>74</v>
      </c>
      <c r="E19" t="s">
        <v>72</v>
      </c>
      <c r="F19" t="s">
        <v>75</v>
      </c>
      <c r="G19" t="s">
        <v>76</v>
      </c>
      <c r="H19">
        <v>1974</v>
      </c>
      <c r="J19" s="12">
        <v>3.4</v>
      </c>
      <c r="K19" s="12">
        <f t="shared" si="1"/>
        <v>3</v>
      </c>
      <c r="L19" s="13">
        <f t="shared" si="2"/>
        <v>39.99999999999999</v>
      </c>
      <c r="N19" s="1">
        <v>16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5"/>
    </row>
    <row r="20" spans="1:49" ht="12.75">
      <c r="A20" t="s">
        <v>17</v>
      </c>
      <c r="B20" t="s">
        <v>77</v>
      </c>
      <c r="C20" t="s">
        <v>78</v>
      </c>
      <c r="D20" t="s">
        <v>79</v>
      </c>
      <c r="E20" t="s">
        <v>80</v>
      </c>
      <c r="F20" t="s">
        <v>75</v>
      </c>
      <c r="G20" t="s">
        <v>81</v>
      </c>
      <c r="H20">
        <v>1970</v>
      </c>
      <c r="J20" s="12">
        <v>2.56</v>
      </c>
      <c r="K20" s="12">
        <f t="shared" si="1"/>
        <v>2</v>
      </c>
      <c r="L20" s="13">
        <f t="shared" si="2"/>
        <v>56.00000000000001</v>
      </c>
      <c r="N20" s="1">
        <v>16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5"/>
    </row>
    <row r="21" spans="1:49" ht="12.75">
      <c r="A21" t="s">
        <v>17</v>
      </c>
      <c r="B21" t="s">
        <v>24</v>
      </c>
      <c r="C21" t="s">
        <v>82</v>
      </c>
      <c r="D21" t="s">
        <v>83</v>
      </c>
      <c r="E21" s="21" t="s">
        <v>84</v>
      </c>
      <c r="F21" t="s">
        <v>49</v>
      </c>
      <c r="G21" t="s">
        <v>85</v>
      </c>
      <c r="H21">
        <v>1982</v>
      </c>
      <c r="J21" s="12">
        <v>3.6</v>
      </c>
      <c r="K21" s="12">
        <f t="shared" si="1"/>
        <v>3</v>
      </c>
      <c r="L21" s="13">
        <f t="shared" si="2"/>
        <v>60.00000000000001</v>
      </c>
      <c r="N21" s="1">
        <v>16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5"/>
    </row>
    <row r="22" spans="1:49" ht="12.75">
      <c r="A22" t="s">
        <v>17</v>
      </c>
      <c r="B22" t="s">
        <v>24</v>
      </c>
      <c r="C22" t="s">
        <v>86</v>
      </c>
      <c r="D22" t="s">
        <v>87</v>
      </c>
      <c r="E22" t="s">
        <v>88</v>
      </c>
      <c r="F22" t="s">
        <v>49</v>
      </c>
      <c r="G22" t="s">
        <v>89</v>
      </c>
      <c r="H22">
        <v>1977</v>
      </c>
      <c r="J22" s="12">
        <v>5.27</v>
      </c>
      <c r="K22" s="12">
        <f t="shared" si="1"/>
        <v>5</v>
      </c>
      <c r="L22" s="13">
        <f t="shared" si="2"/>
        <v>26.999999999999957</v>
      </c>
      <c r="N22" s="1">
        <v>16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5"/>
    </row>
    <row r="23" spans="1:49" ht="12.75">
      <c r="A23" t="s">
        <v>17</v>
      </c>
      <c r="B23" t="s">
        <v>90</v>
      </c>
      <c r="C23" t="s">
        <v>91</v>
      </c>
      <c r="D23" t="s">
        <v>92</v>
      </c>
      <c r="E23" t="s">
        <v>80</v>
      </c>
      <c r="F23" t="s">
        <v>75</v>
      </c>
      <c r="G23" t="s">
        <v>81</v>
      </c>
      <c r="H23">
        <v>1970</v>
      </c>
      <c r="J23" s="12">
        <v>4.08</v>
      </c>
      <c r="K23" s="12">
        <f t="shared" si="1"/>
        <v>4</v>
      </c>
      <c r="L23" s="13">
        <f t="shared" si="2"/>
        <v>8.000000000000007</v>
      </c>
      <c r="N23" s="1">
        <v>15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5"/>
    </row>
    <row r="24" spans="1:49" ht="12.75">
      <c r="A24" t="s">
        <v>17</v>
      </c>
      <c r="B24" t="s">
        <v>24</v>
      </c>
      <c r="C24" t="s">
        <v>93</v>
      </c>
      <c r="D24" t="s">
        <v>94</v>
      </c>
      <c r="E24" t="s">
        <v>95</v>
      </c>
      <c r="F24" t="s">
        <v>44</v>
      </c>
      <c r="G24" t="s">
        <v>37</v>
      </c>
      <c r="H24">
        <v>1978</v>
      </c>
      <c r="J24" s="12">
        <v>2.33</v>
      </c>
      <c r="K24" s="12">
        <f t="shared" si="1"/>
        <v>2</v>
      </c>
      <c r="L24" s="13">
        <f t="shared" si="2"/>
        <v>33.00000000000001</v>
      </c>
      <c r="N24" s="1">
        <v>15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5"/>
    </row>
    <row r="25" spans="1:49" ht="12.75">
      <c r="A25" t="s">
        <v>17</v>
      </c>
      <c r="B25" t="s">
        <v>24</v>
      </c>
      <c r="C25" t="s">
        <v>96</v>
      </c>
      <c r="D25" t="s">
        <v>97</v>
      </c>
      <c r="E25" t="s">
        <v>58</v>
      </c>
      <c r="F25" t="s">
        <v>49</v>
      </c>
      <c r="G25" t="s">
        <v>59</v>
      </c>
      <c r="H25">
        <v>1981</v>
      </c>
      <c r="J25" s="12">
        <v>4.59</v>
      </c>
      <c r="K25" s="12">
        <f t="shared" si="1"/>
        <v>4</v>
      </c>
      <c r="L25" s="13">
        <f t="shared" si="2"/>
        <v>58.999999999999986</v>
      </c>
      <c r="N25" s="1">
        <v>15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5"/>
    </row>
    <row r="26" spans="1:49" ht="12.75">
      <c r="A26" t="s">
        <v>17</v>
      </c>
      <c r="B26" t="s">
        <v>98</v>
      </c>
      <c r="C26" t="s">
        <v>99</v>
      </c>
      <c r="D26" t="s">
        <v>100</v>
      </c>
      <c r="E26" t="s">
        <v>101</v>
      </c>
      <c r="F26" t="s">
        <v>70</v>
      </c>
      <c r="G26" t="s">
        <v>102</v>
      </c>
      <c r="H26">
        <v>1985</v>
      </c>
      <c r="J26" s="12">
        <v>3</v>
      </c>
      <c r="K26" s="12">
        <f t="shared" si="1"/>
        <v>3</v>
      </c>
      <c r="L26" s="13">
        <f t="shared" si="2"/>
        <v>0</v>
      </c>
      <c r="N26" s="1">
        <v>14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5"/>
    </row>
    <row r="27" spans="1:49" ht="12.75">
      <c r="A27" t="s">
        <v>17</v>
      </c>
      <c r="B27" t="s">
        <v>24</v>
      </c>
      <c r="C27" t="s">
        <v>103</v>
      </c>
      <c r="D27" t="s">
        <v>104</v>
      </c>
      <c r="E27" t="s">
        <v>105</v>
      </c>
      <c r="F27" t="s">
        <v>75</v>
      </c>
      <c r="G27" t="s">
        <v>106</v>
      </c>
      <c r="H27">
        <v>1979</v>
      </c>
      <c r="J27" s="12">
        <v>5.32</v>
      </c>
      <c r="K27" s="12">
        <f t="shared" si="1"/>
        <v>5</v>
      </c>
      <c r="L27" s="13">
        <f t="shared" si="2"/>
        <v>32.00000000000003</v>
      </c>
      <c r="N27" s="1">
        <v>14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5"/>
    </row>
    <row r="28" spans="1:49" ht="12.75">
      <c r="A28" t="s">
        <v>17</v>
      </c>
      <c r="B28" t="s">
        <v>24</v>
      </c>
      <c r="C28" t="s">
        <v>107</v>
      </c>
      <c r="D28" t="s">
        <v>108</v>
      </c>
      <c r="E28" t="s">
        <v>109</v>
      </c>
      <c r="F28" t="s">
        <v>75</v>
      </c>
      <c r="G28" t="s">
        <v>110</v>
      </c>
      <c r="H28">
        <v>1974</v>
      </c>
      <c r="J28" s="12">
        <v>4.49</v>
      </c>
      <c r="K28" s="12">
        <f t="shared" si="1"/>
        <v>4</v>
      </c>
      <c r="L28" s="13">
        <f t="shared" si="2"/>
        <v>49.00000000000002</v>
      </c>
      <c r="N28" s="1">
        <v>14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5"/>
    </row>
    <row r="29" spans="1:49" ht="12.75">
      <c r="A29" t="s">
        <v>17</v>
      </c>
      <c r="B29" t="s">
        <v>24</v>
      </c>
      <c r="C29" t="s">
        <v>111</v>
      </c>
      <c r="D29" t="s">
        <v>112</v>
      </c>
      <c r="E29" t="s">
        <v>113</v>
      </c>
      <c r="F29" t="s">
        <v>75</v>
      </c>
      <c r="G29" t="s">
        <v>114</v>
      </c>
      <c r="H29">
        <v>1972</v>
      </c>
      <c r="J29" s="12">
        <v>4.3</v>
      </c>
      <c r="K29" s="12">
        <f t="shared" si="1"/>
        <v>4</v>
      </c>
      <c r="L29" s="13">
        <f t="shared" si="2"/>
        <v>29.999999999999982</v>
      </c>
      <c r="N29" s="1">
        <v>14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5"/>
    </row>
    <row r="30" spans="1:49" ht="12.75">
      <c r="A30" t="s">
        <v>17</v>
      </c>
      <c r="B30" t="s">
        <v>115</v>
      </c>
      <c r="C30" t="s">
        <v>116</v>
      </c>
      <c r="D30" t="s">
        <v>115</v>
      </c>
      <c r="E30" t="s">
        <v>117</v>
      </c>
      <c r="F30" t="s">
        <v>118</v>
      </c>
      <c r="G30" s="21" t="s">
        <v>119</v>
      </c>
      <c r="H30">
        <v>1983</v>
      </c>
      <c r="J30" s="12">
        <v>3.54</v>
      </c>
      <c r="K30" s="12">
        <f t="shared" si="1"/>
        <v>3</v>
      </c>
      <c r="L30" s="13">
        <f t="shared" si="2"/>
        <v>54</v>
      </c>
      <c r="N30" s="1">
        <v>14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5"/>
    </row>
    <row r="31" spans="1:49" ht="12.75">
      <c r="A31" t="s">
        <v>17</v>
      </c>
      <c r="B31" t="s">
        <v>120</v>
      </c>
      <c r="C31" t="s">
        <v>121</v>
      </c>
      <c r="D31" t="s">
        <v>122</v>
      </c>
      <c r="E31" t="s">
        <v>123</v>
      </c>
      <c r="F31" t="s">
        <v>124</v>
      </c>
      <c r="G31" s="21" t="s">
        <v>125</v>
      </c>
      <c r="H31">
        <v>1992</v>
      </c>
      <c r="J31" s="12">
        <v>4.08</v>
      </c>
      <c r="K31" s="12">
        <f t="shared" si="1"/>
        <v>4</v>
      </c>
      <c r="L31" s="13">
        <f t="shared" si="2"/>
        <v>8.000000000000007</v>
      </c>
      <c r="N31" s="1">
        <v>13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5"/>
    </row>
    <row r="32" spans="1:49" ht="12.75">
      <c r="A32" t="s">
        <v>17</v>
      </c>
      <c r="B32" t="s">
        <v>77</v>
      </c>
      <c r="C32" t="s">
        <v>126</v>
      </c>
      <c r="D32" t="s">
        <v>77</v>
      </c>
      <c r="E32" s="21" t="s">
        <v>127</v>
      </c>
      <c r="F32" t="s">
        <v>75</v>
      </c>
      <c r="G32" t="s">
        <v>128</v>
      </c>
      <c r="H32">
        <v>1970</v>
      </c>
      <c r="J32" s="12">
        <v>3.03</v>
      </c>
      <c r="K32" s="12">
        <f t="shared" si="1"/>
        <v>3</v>
      </c>
      <c r="L32" s="13">
        <f t="shared" si="2"/>
        <v>2.9999999999999805</v>
      </c>
      <c r="N32" s="1">
        <v>13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5"/>
    </row>
    <row r="33" spans="1:49" ht="12.75">
      <c r="A33" t="s">
        <v>17</v>
      </c>
      <c r="B33" t="s">
        <v>24</v>
      </c>
      <c r="C33" t="s">
        <v>129</v>
      </c>
      <c r="D33" t="s">
        <v>130</v>
      </c>
      <c r="E33" t="s">
        <v>131</v>
      </c>
      <c r="F33" t="s">
        <v>49</v>
      </c>
      <c r="G33" s="21" t="s">
        <v>132</v>
      </c>
      <c r="H33">
        <v>1988</v>
      </c>
      <c r="J33" s="12">
        <v>2.5</v>
      </c>
      <c r="K33" s="12">
        <f t="shared" si="1"/>
        <v>2</v>
      </c>
      <c r="L33" s="13">
        <f t="shared" si="2"/>
        <v>50</v>
      </c>
      <c r="N33" s="1">
        <v>13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5"/>
    </row>
    <row r="34" spans="1:49" ht="12.75">
      <c r="A34" t="s">
        <v>17</v>
      </c>
      <c r="B34" t="s">
        <v>24</v>
      </c>
      <c r="C34" t="s">
        <v>133</v>
      </c>
      <c r="D34" t="s">
        <v>134</v>
      </c>
      <c r="E34" t="s">
        <v>58</v>
      </c>
      <c r="F34" t="s">
        <v>49</v>
      </c>
      <c r="G34" t="s">
        <v>59</v>
      </c>
      <c r="H34">
        <v>1981</v>
      </c>
      <c r="J34" s="12">
        <v>4.25</v>
      </c>
      <c r="K34" s="12">
        <f t="shared" si="1"/>
        <v>4</v>
      </c>
      <c r="L34" s="13">
        <f t="shared" si="2"/>
        <v>25</v>
      </c>
      <c r="N34" s="1">
        <v>13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5"/>
    </row>
    <row r="35" spans="1:49" ht="12.75">
      <c r="A35" t="s">
        <v>17</v>
      </c>
      <c r="B35" t="s">
        <v>135</v>
      </c>
      <c r="C35" t="s">
        <v>136</v>
      </c>
      <c r="E35" t="s">
        <v>137</v>
      </c>
      <c r="F35" t="s">
        <v>138</v>
      </c>
      <c r="G35" t="s">
        <v>139</v>
      </c>
      <c r="J35" s="12">
        <v>4.2</v>
      </c>
      <c r="K35" s="12">
        <f t="shared" si="1"/>
        <v>4</v>
      </c>
      <c r="L35" s="13">
        <f t="shared" si="2"/>
        <v>20.000000000000018</v>
      </c>
      <c r="N35" s="1">
        <v>12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5"/>
    </row>
    <row r="36" spans="1:49" ht="12.75">
      <c r="A36" t="s">
        <v>17</v>
      </c>
      <c r="B36" t="s">
        <v>140</v>
      </c>
      <c r="C36" t="s">
        <v>141</v>
      </c>
      <c r="D36" t="s">
        <v>24</v>
      </c>
      <c r="E36" t="s">
        <v>140</v>
      </c>
      <c r="F36" t="s">
        <v>142</v>
      </c>
      <c r="G36" t="s">
        <v>143</v>
      </c>
      <c r="H36">
        <v>1987</v>
      </c>
      <c r="J36" s="12">
        <v>4.18</v>
      </c>
      <c r="K36" s="12">
        <f t="shared" si="1"/>
        <v>4</v>
      </c>
      <c r="L36" s="13">
        <f t="shared" si="2"/>
        <v>17.99999999999997</v>
      </c>
      <c r="N36" s="1">
        <v>12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5"/>
    </row>
    <row r="37" spans="1:49" ht="12.75">
      <c r="A37" t="s">
        <v>17</v>
      </c>
      <c r="B37" t="s">
        <v>144</v>
      </c>
      <c r="C37" t="s">
        <v>145</v>
      </c>
      <c r="D37" t="s">
        <v>146</v>
      </c>
      <c r="E37" t="s">
        <v>147</v>
      </c>
      <c r="F37" t="s">
        <v>148</v>
      </c>
      <c r="G37" s="21" t="s">
        <v>149</v>
      </c>
      <c r="H37">
        <v>1988</v>
      </c>
      <c r="I37" t="s">
        <v>150</v>
      </c>
      <c r="J37" s="12">
        <v>4.19</v>
      </c>
      <c r="K37" s="12">
        <f t="shared" si="1"/>
        <v>4</v>
      </c>
      <c r="L37" s="13">
        <f t="shared" si="2"/>
        <v>19.00000000000004</v>
      </c>
      <c r="N37" s="1">
        <v>12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5"/>
    </row>
    <row r="38" spans="1:49" ht="12.75">
      <c r="A38" t="s">
        <v>17</v>
      </c>
      <c r="B38" t="s">
        <v>24</v>
      </c>
      <c r="C38" t="s">
        <v>151</v>
      </c>
      <c r="D38" t="s">
        <v>152</v>
      </c>
      <c r="E38" t="s">
        <v>153</v>
      </c>
      <c r="F38" t="s">
        <v>75</v>
      </c>
      <c r="G38" t="s">
        <v>154</v>
      </c>
      <c r="H38">
        <v>1972</v>
      </c>
      <c r="J38" s="12">
        <v>2.25</v>
      </c>
      <c r="K38" s="12">
        <f t="shared" si="1"/>
        <v>2</v>
      </c>
      <c r="L38" s="13">
        <f t="shared" si="2"/>
        <v>25</v>
      </c>
      <c r="N38" s="1">
        <v>12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5"/>
    </row>
    <row r="39" spans="1:49" ht="12.75">
      <c r="A39" t="s">
        <v>17</v>
      </c>
      <c r="B39" t="s">
        <v>24</v>
      </c>
      <c r="C39" t="s">
        <v>155</v>
      </c>
      <c r="D39" t="s">
        <v>156</v>
      </c>
      <c r="E39" t="s">
        <v>58</v>
      </c>
      <c r="F39" t="s">
        <v>49</v>
      </c>
      <c r="G39" t="s">
        <v>59</v>
      </c>
      <c r="H39">
        <v>1981</v>
      </c>
      <c r="J39" s="12">
        <v>7.28</v>
      </c>
      <c r="K39" s="12">
        <f t="shared" si="1"/>
        <v>7</v>
      </c>
      <c r="L39" s="13">
        <f t="shared" si="2"/>
        <v>28.000000000000025</v>
      </c>
      <c r="N39" s="1">
        <v>12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5"/>
    </row>
    <row r="40" spans="1:49" ht="12.75">
      <c r="A40" t="s">
        <v>17</v>
      </c>
      <c r="B40" t="s">
        <v>24</v>
      </c>
      <c r="C40" t="s">
        <v>157</v>
      </c>
      <c r="D40" t="s">
        <v>158</v>
      </c>
      <c r="E40" t="s">
        <v>159</v>
      </c>
      <c r="F40" t="s">
        <v>160</v>
      </c>
      <c r="G40" t="s">
        <v>161</v>
      </c>
      <c r="H40">
        <v>1979</v>
      </c>
      <c r="J40" s="12">
        <v>4</v>
      </c>
      <c r="K40" s="12">
        <f t="shared" si="1"/>
        <v>4</v>
      </c>
      <c r="L40" s="13">
        <f t="shared" si="2"/>
        <v>0</v>
      </c>
      <c r="N40" s="1">
        <v>12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5"/>
    </row>
    <row r="41" spans="1:49" ht="12.75">
      <c r="A41" t="s">
        <v>17</v>
      </c>
      <c r="B41" t="s">
        <v>162</v>
      </c>
      <c r="C41" t="s">
        <v>163</v>
      </c>
      <c r="D41" t="s">
        <v>162</v>
      </c>
      <c r="E41" t="s">
        <v>164</v>
      </c>
      <c r="F41" t="s">
        <v>75</v>
      </c>
      <c r="G41" t="s">
        <v>165</v>
      </c>
      <c r="H41">
        <v>1972</v>
      </c>
      <c r="J41" s="12">
        <v>2.35</v>
      </c>
      <c r="K41" s="12">
        <f t="shared" si="1"/>
        <v>2</v>
      </c>
      <c r="L41" s="13">
        <f t="shared" si="2"/>
        <v>35.00000000000001</v>
      </c>
      <c r="N41" s="1">
        <v>11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5"/>
    </row>
    <row r="42" spans="1:49" ht="12.75">
      <c r="A42" t="s">
        <v>17</v>
      </c>
      <c r="B42" t="s">
        <v>24</v>
      </c>
      <c r="C42" t="s">
        <v>166</v>
      </c>
      <c r="D42" t="s">
        <v>167</v>
      </c>
      <c r="E42" t="s">
        <v>168</v>
      </c>
      <c r="F42" t="s">
        <v>49</v>
      </c>
      <c r="G42" s="21" t="s">
        <v>169</v>
      </c>
      <c r="H42">
        <v>1987</v>
      </c>
      <c r="J42" s="12">
        <v>6.16</v>
      </c>
      <c r="K42" s="12">
        <f t="shared" si="1"/>
        <v>6</v>
      </c>
      <c r="L42" s="13">
        <f t="shared" si="2"/>
        <v>16.000000000000014</v>
      </c>
      <c r="M42" t="s">
        <v>170</v>
      </c>
      <c r="N42" s="1">
        <v>11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5"/>
    </row>
    <row r="43" spans="1:49" ht="12.75">
      <c r="A43" t="s">
        <v>17</v>
      </c>
      <c r="B43" t="s">
        <v>24</v>
      </c>
      <c r="C43" t="s">
        <v>171</v>
      </c>
      <c r="E43" t="s">
        <v>172</v>
      </c>
      <c r="F43" t="s">
        <v>173</v>
      </c>
      <c r="G43" t="s">
        <v>37</v>
      </c>
      <c r="H43">
        <v>1987</v>
      </c>
      <c r="J43" s="12">
        <v>5.5</v>
      </c>
      <c r="K43" s="12">
        <f t="shared" si="1"/>
        <v>5</v>
      </c>
      <c r="L43" s="13">
        <f t="shared" si="2"/>
        <v>50</v>
      </c>
      <c r="N43" s="1">
        <v>11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5"/>
    </row>
    <row r="44" spans="1:49" ht="12.75">
      <c r="A44" t="s">
        <v>17</v>
      </c>
      <c r="B44" t="s">
        <v>174</v>
      </c>
      <c r="C44" t="s">
        <v>175</v>
      </c>
      <c r="D44" t="s">
        <v>174</v>
      </c>
      <c r="E44" t="s">
        <v>176</v>
      </c>
      <c r="F44" t="s">
        <v>177</v>
      </c>
      <c r="G44" t="s">
        <v>178</v>
      </c>
      <c r="H44">
        <v>1994</v>
      </c>
      <c r="J44" s="12">
        <v>4</v>
      </c>
      <c r="K44" s="12">
        <f t="shared" si="1"/>
        <v>4</v>
      </c>
      <c r="L44" s="13">
        <f t="shared" si="2"/>
        <v>0</v>
      </c>
      <c r="N44" s="1">
        <v>11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5"/>
    </row>
    <row r="45" spans="1:49" ht="12.75">
      <c r="A45" t="s">
        <v>17</v>
      </c>
      <c r="B45" t="s">
        <v>24</v>
      </c>
      <c r="C45" t="s">
        <v>179</v>
      </c>
      <c r="D45" t="s">
        <v>180</v>
      </c>
      <c r="E45" t="s">
        <v>181</v>
      </c>
      <c r="F45" t="s">
        <v>75</v>
      </c>
      <c r="G45" t="s">
        <v>182</v>
      </c>
      <c r="H45">
        <v>1978</v>
      </c>
      <c r="J45" s="12">
        <v>3.13</v>
      </c>
      <c r="K45" s="12">
        <f t="shared" si="1"/>
        <v>3</v>
      </c>
      <c r="L45" s="13">
        <f t="shared" si="2"/>
        <v>12.99999999999999</v>
      </c>
      <c r="M45" t="s">
        <v>183</v>
      </c>
      <c r="N45" s="1">
        <v>10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5"/>
    </row>
    <row r="46" spans="1:49" ht="12.75">
      <c r="A46" t="s">
        <v>17</v>
      </c>
      <c r="B46" t="s">
        <v>24</v>
      </c>
      <c r="C46" t="s">
        <v>184</v>
      </c>
      <c r="D46" t="s">
        <v>185</v>
      </c>
      <c r="E46" t="s">
        <v>186</v>
      </c>
      <c r="F46" t="s">
        <v>75</v>
      </c>
      <c r="G46" t="s">
        <v>187</v>
      </c>
      <c r="H46">
        <v>1976</v>
      </c>
      <c r="J46" s="12">
        <v>6.11</v>
      </c>
      <c r="K46" s="12">
        <f t="shared" si="1"/>
        <v>6</v>
      </c>
      <c r="L46" s="13">
        <f t="shared" si="2"/>
        <v>11.000000000000032</v>
      </c>
      <c r="M46" t="s">
        <v>188</v>
      </c>
      <c r="N46" s="1">
        <v>10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5"/>
    </row>
    <row r="47" spans="1:49" ht="12.75">
      <c r="A47" t="s">
        <v>17</v>
      </c>
      <c r="B47" t="s">
        <v>189</v>
      </c>
      <c r="C47" t="s">
        <v>190</v>
      </c>
      <c r="D47" t="s">
        <v>191</v>
      </c>
      <c r="E47" t="s">
        <v>192</v>
      </c>
      <c r="F47" t="s">
        <v>193</v>
      </c>
      <c r="G47" t="s">
        <v>194</v>
      </c>
      <c r="H47">
        <v>1975</v>
      </c>
      <c r="I47" t="s">
        <v>195</v>
      </c>
      <c r="J47" s="12">
        <v>2.35</v>
      </c>
      <c r="K47" s="12">
        <f t="shared" si="1"/>
        <v>2</v>
      </c>
      <c r="L47" s="13">
        <f t="shared" si="2"/>
        <v>35.00000000000001</v>
      </c>
      <c r="N47" s="1">
        <v>9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5"/>
    </row>
    <row r="48" spans="1:49" ht="12.75">
      <c r="A48" t="s">
        <v>17</v>
      </c>
      <c r="B48" t="s">
        <v>174</v>
      </c>
      <c r="C48" t="s">
        <v>196</v>
      </c>
      <c r="D48" t="s">
        <v>197</v>
      </c>
      <c r="E48" t="s">
        <v>198</v>
      </c>
      <c r="F48" t="s">
        <v>199</v>
      </c>
      <c r="G48" s="21" t="s">
        <v>200</v>
      </c>
      <c r="H48">
        <v>1995</v>
      </c>
      <c r="J48" s="12">
        <v>7.44</v>
      </c>
      <c r="K48" s="12">
        <f t="shared" si="1"/>
        <v>7</v>
      </c>
      <c r="L48" s="13">
        <f t="shared" si="2"/>
        <v>44.00000000000004</v>
      </c>
      <c r="N48" s="1">
        <v>9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5"/>
    </row>
    <row r="49" spans="1:49" ht="12.75">
      <c r="A49" t="s">
        <v>17</v>
      </c>
      <c r="B49" t="s">
        <v>24</v>
      </c>
      <c r="C49" t="s">
        <v>201</v>
      </c>
      <c r="D49" t="s">
        <v>202</v>
      </c>
      <c r="E49" t="s">
        <v>203</v>
      </c>
      <c r="F49" t="s">
        <v>75</v>
      </c>
      <c r="G49" t="s">
        <v>114</v>
      </c>
      <c r="H49">
        <v>1972</v>
      </c>
      <c r="J49" s="12">
        <v>4.39</v>
      </c>
      <c r="K49" s="12">
        <f t="shared" si="1"/>
        <v>4</v>
      </c>
      <c r="L49" s="13">
        <f t="shared" si="2"/>
        <v>38.99999999999997</v>
      </c>
      <c r="M49" t="s">
        <v>202</v>
      </c>
      <c r="N49" s="1">
        <v>3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5"/>
    </row>
    <row r="50" spans="1:49" ht="3.75" customHeight="1" thickBo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4"/>
    </row>
    <row r="51" spans="14:48" ht="13.5" thickTop="1"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</row>
  </sheetData>
  <mergeCells count="34">
    <mergeCell ref="O1:O3"/>
    <mergeCell ref="P1:P3"/>
    <mergeCell ref="Q1:Q3"/>
    <mergeCell ref="R1:R3"/>
    <mergeCell ref="S1:S3"/>
    <mergeCell ref="T1:T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E1:AE3"/>
    <mergeCell ref="AF1:AF3"/>
    <mergeCell ref="AG1:AG3"/>
    <mergeCell ref="AH1:AH3"/>
    <mergeCell ref="AI1:AI3"/>
    <mergeCell ref="AJ1:AJ3"/>
    <mergeCell ref="AK1:AK3"/>
    <mergeCell ref="AL1:AL3"/>
    <mergeCell ref="AM1:AM3"/>
    <mergeCell ref="AN1:AN3"/>
    <mergeCell ref="AO1:AO3"/>
    <mergeCell ref="AP1:AP3"/>
    <mergeCell ref="AU1:AU3"/>
    <mergeCell ref="AV1:AV3"/>
    <mergeCell ref="AQ1:AQ3"/>
    <mergeCell ref="AR1:AR3"/>
    <mergeCell ref="AS1:AS3"/>
    <mergeCell ref="AT1:AT3"/>
  </mergeCells>
  <printOptions/>
  <pageMargins left="0.3937007874015748" right="0.3937007874015748" top="0.7874015748031497" bottom="0.984251968503937" header="0.5118110236220472" footer="0.5118110236220472"/>
  <pageSetup fitToHeight="1" fitToWidth="1" horizontalDpi="600" verticalDpi="600" orientation="landscape" paperSize="8" scale="65" r:id="rId1"/>
  <headerFooter alignWithMargins="0">
    <oddFooter>&amp;LDave Mellor&amp;CPage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4.421875" style="0" bestFit="1" customWidth="1"/>
    <col min="3" max="3" width="30.140625" style="0" bestFit="1" customWidth="1"/>
    <col min="4" max="4" width="41.00390625" style="0" bestFit="1" customWidth="1"/>
    <col min="5" max="5" width="30.00390625" style="0" bestFit="1" customWidth="1"/>
    <col min="6" max="6" width="17.8515625" style="0" bestFit="1" customWidth="1"/>
    <col min="7" max="7" width="13.57421875" style="0" bestFit="1" customWidth="1"/>
    <col min="8" max="8" width="5.140625" style="0" customWidth="1"/>
    <col min="9" max="9" width="8.00390625" style="0" customWidth="1"/>
    <col min="10" max="10" width="6.7109375" style="0" customWidth="1"/>
    <col min="11" max="11" width="5.7109375" style="0" hidden="1" customWidth="1"/>
    <col min="12" max="12" width="5.28125" style="0" hidden="1" customWidth="1"/>
    <col min="13" max="13" width="20.7109375" style="0" customWidth="1"/>
    <col min="14" max="14" width="5.57421875" style="0" customWidth="1"/>
  </cols>
  <sheetData>
    <row r="1" spans="1:14" ht="13.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1"/>
      <c r="N1" s="1"/>
    </row>
    <row r="2" spans="1:12" ht="23.25">
      <c r="A2" s="1"/>
      <c r="B2" s="6" t="s">
        <v>204</v>
      </c>
      <c r="C2" s="7"/>
      <c r="D2" s="1"/>
      <c r="E2" s="1"/>
      <c r="F2" s="1"/>
      <c r="G2" s="1"/>
      <c r="H2" s="1"/>
      <c r="I2" s="1"/>
      <c r="J2" s="2"/>
      <c r="K2" s="1"/>
      <c r="L2" s="8"/>
    </row>
    <row r="3" spans="1:13" ht="12.75">
      <c r="A3" s="1"/>
      <c r="B3" s="9"/>
      <c r="C3" s="7"/>
      <c r="D3" s="1"/>
      <c r="E3" s="1"/>
      <c r="F3" s="1"/>
      <c r="G3" s="1"/>
      <c r="H3" s="1"/>
      <c r="I3" s="1"/>
      <c r="J3" s="10" t="s">
        <v>1</v>
      </c>
      <c r="K3" s="1"/>
      <c r="L3" s="8"/>
      <c r="M3" s="11" t="s">
        <v>2</v>
      </c>
    </row>
    <row r="4" spans="1:14" ht="12" customHeight="1">
      <c r="A4" s="1"/>
      <c r="B4" s="1"/>
      <c r="C4" s="1"/>
      <c r="D4" s="1"/>
      <c r="E4" s="1"/>
      <c r="F4" s="1"/>
      <c r="G4" s="1"/>
      <c r="J4" s="12">
        <f>K4+TRUNC(L4/60)+(L4-TRUNC(L4/60)*60)/100</f>
        <v>94.33</v>
      </c>
      <c r="K4" s="12">
        <f>SUM(K$7:K$33)</f>
        <v>82</v>
      </c>
      <c r="L4" s="13">
        <f>SUM(L$7:L$33)</f>
        <v>753</v>
      </c>
      <c r="M4" s="12">
        <f>J4/70</f>
        <v>1.3475714285714286</v>
      </c>
      <c r="N4" s="14">
        <f>(K4*60+L4)/J5</f>
        <v>226.92</v>
      </c>
    </row>
    <row r="5" spans="1:13" ht="12.75" hidden="1">
      <c r="A5">
        <f aca="true" t="shared" si="0" ref="A5:L5">COUNTA(A7:A33)-1</f>
        <v>25</v>
      </c>
      <c r="B5">
        <f t="shared" si="0"/>
        <v>25</v>
      </c>
      <c r="C5">
        <f t="shared" si="0"/>
        <v>25</v>
      </c>
      <c r="D5">
        <f t="shared" si="0"/>
        <v>23</v>
      </c>
      <c r="E5">
        <f t="shared" si="0"/>
        <v>25</v>
      </c>
      <c r="F5">
        <f t="shared" si="0"/>
        <v>24</v>
      </c>
      <c r="G5">
        <f t="shared" si="0"/>
        <v>24</v>
      </c>
      <c r="H5">
        <f t="shared" si="0"/>
        <v>25</v>
      </c>
      <c r="I5">
        <f t="shared" si="0"/>
        <v>0</v>
      </c>
      <c r="J5">
        <f t="shared" si="0"/>
        <v>25</v>
      </c>
      <c r="K5">
        <f t="shared" si="0"/>
        <v>25</v>
      </c>
      <c r="L5">
        <f t="shared" si="0"/>
        <v>25</v>
      </c>
      <c r="M5">
        <f>M4*B5/J5</f>
        <v>1.3475714285714286</v>
      </c>
    </row>
    <row r="7" spans="1:14" ht="12.75">
      <c r="A7" s="16" t="s">
        <v>3</v>
      </c>
      <c r="B7" s="16" t="s">
        <v>4</v>
      </c>
      <c r="C7" s="17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18" t="s">
        <v>12</v>
      </c>
      <c r="K7" s="18" t="s">
        <v>13</v>
      </c>
      <c r="L7" s="19" t="s">
        <v>14</v>
      </c>
      <c r="M7" s="16" t="s">
        <v>15</v>
      </c>
      <c r="N7" s="20" t="s">
        <v>16</v>
      </c>
    </row>
    <row r="8" spans="1:14" ht="12.75">
      <c r="A8" t="s">
        <v>205</v>
      </c>
      <c r="B8" t="s">
        <v>206</v>
      </c>
      <c r="C8" t="s">
        <v>207</v>
      </c>
      <c r="D8" t="s">
        <v>208</v>
      </c>
      <c r="E8" t="s">
        <v>206</v>
      </c>
      <c r="F8" t="s">
        <v>75</v>
      </c>
      <c r="G8" s="21" t="s">
        <v>209</v>
      </c>
      <c r="H8">
        <v>1971</v>
      </c>
      <c r="J8" s="12">
        <v>3.3</v>
      </c>
      <c r="K8" s="12">
        <f aca="true" t="shared" si="1" ref="K8:K32">TRUNC(J8)</f>
        <v>3</v>
      </c>
      <c r="L8" s="13">
        <f aca="true" t="shared" si="2" ref="L8:L32">(J8-K8)*100</f>
        <v>29.999999999999982</v>
      </c>
      <c r="N8" s="1">
        <v>25</v>
      </c>
    </row>
    <row r="9" spans="1:14" ht="12.75">
      <c r="A9" t="s">
        <v>205</v>
      </c>
      <c r="B9" t="s">
        <v>210</v>
      </c>
      <c r="C9" t="s">
        <v>211</v>
      </c>
      <c r="D9" t="s">
        <v>212</v>
      </c>
      <c r="E9" t="s">
        <v>210</v>
      </c>
      <c r="F9" t="s">
        <v>49</v>
      </c>
      <c r="G9" t="s">
        <v>213</v>
      </c>
      <c r="H9">
        <v>1975</v>
      </c>
      <c r="J9" s="12">
        <v>2.24</v>
      </c>
      <c r="K9" s="12">
        <f t="shared" si="1"/>
        <v>2</v>
      </c>
      <c r="L9" s="13">
        <f t="shared" si="2"/>
        <v>24.00000000000002</v>
      </c>
      <c r="N9" s="1">
        <v>25</v>
      </c>
    </row>
    <row r="10" spans="1:14" ht="12.75">
      <c r="A10" t="s">
        <v>205</v>
      </c>
      <c r="B10" t="s">
        <v>214</v>
      </c>
      <c r="C10" t="s">
        <v>215</v>
      </c>
      <c r="D10" t="s">
        <v>216</v>
      </c>
      <c r="E10" t="s">
        <v>217</v>
      </c>
      <c r="F10" t="s">
        <v>218</v>
      </c>
      <c r="G10" t="s">
        <v>219</v>
      </c>
      <c r="H10">
        <v>1992</v>
      </c>
      <c r="J10" s="12">
        <v>5.42</v>
      </c>
      <c r="K10" s="12">
        <f t="shared" si="1"/>
        <v>5</v>
      </c>
      <c r="L10" s="13">
        <f t="shared" si="2"/>
        <v>41.99999999999999</v>
      </c>
      <c r="N10" s="1">
        <v>24</v>
      </c>
    </row>
    <row r="11" spans="1:14" ht="12.75">
      <c r="A11" t="s">
        <v>205</v>
      </c>
      <c r="B11" t="s">
        <v>220</v>
      </c>
      <c r="C11" t="s">
        <v>221</v>
      </c>
      <c r="D11" t="s">
        <v>222</v>
      </c>
      <c r="E11" t="s">
        <v>220</v>
      </c>
      <c r="F11" t="s">
        <v>223</v>
      </c>
      <c r="G11" s="21" t="s">
        <v>224</v>
      </c>
      <c r="H11">
        <v>1966</v>
      </c>
      <c r="J11" s="12">
        <v>3.05</v>
      </c>
      <c r="K11" s="12">
        <f t="shared" si="1"/>
        <v>3</v>
      </c>
      <c r="L11" s="13">
        <f t="shared" si="2"/>
        <v>4.999999999999982</v>
      </c>
      <c r="N11" s="1">
        <v>23</v>
      </c>
    </row>
    <row r="12" spans="1:14" ht="12.75">
      <c r="A12" t="s">
        <v>205</v>
      </c>
      <c r="B12" t="s">
        <v>225</v>
      </c>
      <c r="C12" t="s">
        <v>226</v>
      </c>
      <c r="D12" t="s">
        <v>227</v>
      </c>
      <c r="E12" t="s">
        <v>225</v>
      </c>
      <c r="F12" t="s">
        <v>223</v>
      </c>
      <c r="G12" t="s">
        <v>228</v>
      </c>
      <c r="H12">
        <v>1967</v>
      </c>
      <c r="J12" s="12">
        <v>2.56</v>
      </c>
      <c r="K12" s="12">
        <f t="shared" si="1"/>
        <v>2</v>
      </c>
      <c r="L12" s="13">
        <f t="shared" si="2"/>
        <v>56.00000000000001</v>
      </c>
      <c r="N12" s="1">
        <v>23</v>
      </c>
    </row>
    <row r="13" spans="1:14" ht="12.75">
      <c r="A13" t="s">
        <v>205</v>
      </c>
      <c r="B13" t="s">
        <v>214</v>
      </c>
      <c r="C13" t="s">
        <v>229</v>
      </c>
      <c r="D13" t="s">
        <v>230</v>
      </c>
      <c r="E13" t="s">
        <v>231</v>
      </c>
      <c r="G13" t="s">
        <v>232</v>
      </c>
      <c r="H13">
        <v>1992</v>
      </c>
      <c r="J13" s="12">
        <v>6.1</v>
      </c>
      <c r="K13" s="12">
        <f t="shared" si="1"/>
        <v>6</v>
      </c>
      <c r="L13" s="13">
        <f t="shared" si="2"/>
        <v>9.999999999999964</v>
      </c>
      <c r="N13" s="1">
        <v>21</v>
      </c>
    </row>
    <row r="14" spans="1:14" ht="12.75">
      <c r="A14" t="s">
        <v>205</v>
      </c>
      <c r="B14" t="s">
        <v>233</v>
      </c>
      <c r="C14" t="s">
        <v>234</v>
      </c>
      <c r="E14" t="s">
        <v>235</v>
      </c>
      <c r="F14" t="s">
        <v>49</v>
      </c>
      <c r="G14" s="21" t="s">
        <v>236</v>
      </c>
      <c r="H14">
        <v>1975</v>
      </c>
      <c r="J14" s="12">
        <v>3.6</v>
      </c>
      <c r="K14" s="12">
        <f t="shared" si="1"/>
        <v>3</v>
      </c>
      <c r="L14" s="13">
        <f t="shared" si="2"/>
        <v>60.00000000000001</v>
      </c>
      <c r="N14" s="1">
        <v>20</v>
      </c>
    </row>
    <row r="15" spans="1:14" ht="12.75">
      <c r="A15" t="s">
        <v>205</v>
      </c>
      <c r="B15" t="s">
        <v>66</v>
      </c>
      <c r="C15" t="s">
        <v>237</v>
      </c>
      <c r="D15" t="s">
        <v>238</v>
      </c>
      <c r="E15" t="s">
        <v>239</v>
      </c>
      <c r="F15" t="s">
        <v>240</v>
      </c>
      <c r="G15" t="s">
        <v>241</v>
      </c>
      <c r="H15">
        <v>1967</v>
      </c>
      <c r="J15" s="12">
        <v>2.22</v>
      </c>
      <c r="K15" s="12">
        <f t="shared" si="1"/>
        <v>2</v>
      </c>
      <c r="L15" s="13">
        <f t="shared" si="2"/>
        <v>22.00000000000002</v>
      </c>
      <c r="N15" s="1">
        <v>19</v>
      </c>
    </row>
    <row r="16" spans="1:14" ht="12.75">
      <c r="A16" t="s">
        <v>205</v>
      </c>
      <c r="B16" t="s">
        <v>214</v>
      </c>
      <c r="C16" t="s">
        <v>242</v>
      </c>
      <c r="D16" t="s">
        <v>243</v>
      </c>
      <c r="E16" t="s">
        <v>244</v>
      </c>
      <c r="F16" t="s">
        <v>245</v>
      </c>
      <c r="G16" s="21" t="s">
        <v>246</v>
      </c>
      <c r="H16">
        <v>1992</v>
      </c>
      <c r="J16" s="12">
        <v>2.16</v>
      </c>
      <c r="K16" s="12">
        <f t="shared" si="1"/>
        <v>2</v>
      </c>
      <c r="L16" s="13">
        <f t="shared" si="2"/>
        <v>16.000000000000014</v>
      </c>
      <c r="N16" s="1">
        <v>19</v>
      </c>
    </row>
    <row r="17" spans="1:14" ht="12.75">
      <c r="A17" t="s">
        <v>205</v>
      </c>
      <c r="B17" t="s">
        <v>216</v>
      </c>
      <c r="C17" t="s">
        <v>247</v>
      </c>
      <c r="D17" t="s">
        <v>216</v>
      </c>
      <c r="E17" t="s">
        <v>248</v>
      </c>
      <c r="F17" t="s">
        <v>75</v>
      </c>
      <c r="G17" s="21" t="s">
        <v>249</v>
      </c>
      <c r="H17">
        <v>1990</v>
      </c>
      <c r="J17" s="12">
        <v>2.45</v>
      </c>
      <c r="K17" s="12">
        <f t="shared" si="1"/>
        <v>2</v>
      </c>
      <c r="L17" s="13">
        <f t="shared" si="2"/>
        <v>45.000000000000014</v>
      </c>
      <c r="N17" s="1">
        <v>19</v>
      </c>
    </row>
    <row r="18" spans="1:14" ht="12.75">
      <c r="A18" t="s">
        <v>205</v>
      </c>
      <c r="B18" t="s">
        <v>250</v>
      </c>
      <c r="C18" t="s">
        <v>251</v>
      </c>
      <c r="E18" t="s">
        <v>252</v>
      </c>
      <c r="F18" t="s">
        <v>253</v>
      </c>
      <c r="G18" s="21"/>
      <c r="H18">
        <v>1965</v>
      </c>
      <c r="J18" s="12">
        <v>2.6</v>
      </c>
      <c r="K18" s="12">
        <f t="shared" si="1"/>
        <v>2</v>
      </c>
      <c r="L18" s="13">
        <f t="shared" si="2"/>
        <v>60.00000000000001</v>
      </c>
      <c r="N18" s="1">
        <v>19</v>
      </c>
    </row>
    <row r="19" spans="1:14" ht="12.75">
      <c r="A19" t="s">
        <v>205</v>
      </c>
      <c r="B19" t="s">
        <v>254</v>
      </c>
      <c r="C19" t="s">
        <v>255</v>
      </c>
      <c r="D19" t="s">
        <v>256</v>
      </c>
      <c r="E19" t="s">
        <v>257</v>
      </c>
      <c r="F19" t="s">
        <v>258</v>
      </c>
      <c r="G19" t="s">
        <v>259</v>
      </c>
      <c r="H19">
        <v>1969</v>
      </c>
      <c r="J19" s="12">
        <v>4.07</v>
      </c>
      <c r="K19" s="12">
        <f t="shared" si="1"/>
        <v>4</v>
      </c>
      <c r="L19" s="13">
        <f t="shared" si="2"/>
        <v>7.000000000000028</v>
      </c>
      <c r="N19" s="1">
        <v>18</v>
      </c>
    </row>
    <row r="20" spans="1:14" ht="12.75">
      <c r="A20" t="s">
        <v>205</v>
      </c>
      <c r="B20" t="s">
        <v>260</v>
      </c>
      <c r="C20" t="s">
        <v>261</v>
      </c>
      <c r="D20" t="s">
        <v>262</v>
      </c>
      <c r="E20" t="s">
        <v>263</v>
      </c>
      <c r="F20" t="s">
        <v>223</v>
      </c>
      <c r="G20" t="s">
        <v>264</v>
      </c>
      <c r="H20">
        <v>1969</v>
      </c>
      <c r="J20" s="12">
        <v>2.5</v>
      </c>
      <c r="K20" s="12">
        <f t="shared" si="1"/>
        <v>2</v>
      </c>
      <c r="L20" s="13">
        <f t="shared" si="2"/>
        <v>50</v>
      </c>
      <c r="N20" s="1">
        <v>18</v>
      </c>
    </row>
    <row r="21" spans="1:14" ht="12.75">
      <c r="A21" t="s">
        <v>205</v>
      </c>
      <c r="B21" t="s">
        <v>254</v>
      </c>
      <c r="C21" t="s">
        <v>265</v>
      </c>
      <c r="D21" t="s">
        <v>256</v>
      </c>
      <c r="E21" t="s">
        <v>257</v>
      </c>
      <c r="F21" t="s">
        <v>258</v>
      </c>
      <c r="G21" t="s">
        <v>259</v>
      </c>
      <c r="H21">
        <v>1969</v>
      </c>
      <c r="J21" s="12">
        <v>3.26</v>
      </c>
      <c r="K21" s="12">
        <f t="shared" si="1"/>
        <v>3</v>
      </c>
      <c r="L21" s="13">
        <f t="shared" si="2"/>
        <v>25.99999999999998</v>
      </c>
      <c r="N21" s="1">
        <v>17</v>
      </c>
    </row>
    <row r="22" spans="1:14" ht="12.75">
      <c r="A22" t="s">
        <v>205</v>
      </c>
      <c r="B22" t="s">
        <v>230</v>
      </c>
      <c r="C22" t="s">
        <v>229</v>
      </c>
      <c r="D22" t="s">
        <v>230</v>
      </c>
      <c r="E22" t="s">
        <v>266</v>
      </c>
      <c r="F22" t="s">
        <v>267</v>
      </c>
      <c r="G22" s="21" t="s">
        <v>268</v>
      </c>
      <c r="H22">
        <v>1987</v>
      </c>
      <c r="J22" s="12">
        <v>4.14</v>
      </c>
      <c r="K22" s="12">
        <f t="shared" si="1"/>
        <v>4</v>
      </c>
      <c r="L22" s="13">
        <f t="shared" si="2"/>
        <v>13.999999999999968</v>
      </c>
      <c r="N22" s="1">
        <v>17</v>
      </c>
    </row>
    <row r="23" spans="1:14" ht="12.75">
      <c r="A23" t="s">
        <v>205</v>
      </c>
      <c r="B23" t="s">
        <v>230</v>
      </c>
      <c r="C23" t="s">
        <v>269</v>
      </c>
      <c r="D23" t="s">
        <v>230</v>
      </c>
      <c r="E23" t="s">
        <v>266</v>
      </c>
      <c r="F23" t="s">
        <v>267</v>
      </c>
      <c r="G23" s="21" t="s">
        <v>268</v>
      </c>
      <c r="H23">
        <v>1987</v>
      </c>
      <c r="J23" s="12">
        <v>4.12</v>
      </c>
      <c r="K23" s="12">
        <f t="shared" si="1"/>
        <v>4</v>
      </c>
      <c r="L23" s="13">
        <f t="shared" si="2"/>
        <v>12.00000000000001</v>
      </c>
      <c r="N23" s="1">
        <v>16</v>
      </c>
    </row>
    <row r="24" spans="1:14" ht="12.75">
      <c r="A24" t="s">
        <v>205</v>
      </c>
      <c r="B24" t="s">
        <v>214</v>
      </c>
      <c r="C24" t="s">
        <v>270</v>
      </c>
      <c r="D24" t="s">
        <v>243</v>
      </c>
      <c r="E24" t="s">
        <v>244</v>
      </c>
      <c r="F24" t="s">
        <v>245</v>
      </c>
      <c r="G24" s="21" t="s">
        <v>246</v>
      </c>
      <c r="H24">
        <v>1992</v>
      </c>
      <c r="J24" s="12">
        <v>4.28</v>
      </c>
      <c r="K24" s="12">
        <f t="shared" si="1"/>
        <v>4</v>
      </c>
      <c r="L24" s="13">
        <f t="shared" si="2"/>
        <v>28.000000000000025</v>
      </c>
      <c r="N24" s="1">
        <v>16</v>
      </c>
    </row>
    <row r="25" spans="1:14" ht="12.75">
      <c r="A25" t="s">
        <v>205</v>
      </c>
      <c r="B25" t="s">
        <v>230</v>
      </c>
      <c r="C25" t="s">
        <v>271</v>
      </c>
      <c r="D25" t="s">
        <v>230</v>
      </c>
      <c r="E25" t="s">
        <v>266</v>
      </c>
      <c r="F25" t="s">
        <v>267</v>
      </c>
      <c r="G25" s="21" t="s">
        <v>268</v>
      </c>
      <c r="H25">
        <v>1987</v>
      </c>
      <c r="J25" s="12">
        <v>4.46</v>
      </c>
      <c r="K25" s="12">
        <f t="shared" si="1"/>
        <v>4</v>
      </c>
      <c r="L25" s="13">
        <f t="shared" si="2"/>
        <v>46</v>
      </c>
      <c r="N25" s="1">
        <v>15</v>
      </c>
    </row>
    <row r="26" spans="1:14" ht="12.75">
      <c r="A26" t="s">
        <v>205</v>
      </c>
      <c r="B26" t="s">
        <v>66</v>
      </c>
      <c r="C26" t="s">
        <v>272</v>
      </c>
      <c r="D26" t="s">
        <v>273</v>
      </c>
      <c r="E26" t="s">
        <v>274</v>
      </c>
      <c r="F26" t="s">
        <v>240</v>
      </c>
      <c r="G26" t="s">
        <v>275</v>
      </c>
      <c r="H26">
        <v>1967</v>
      </c>
      <c r="J26" s="12">
        <v>3.57</v>
      </c>
      <c r="K26" s="12">
        <f t="shared" si="1"/>
        <v>3</v>
      </c>
      <c r="L26" s="13">
        <f t="shared" si="2"/>
        <v>56.999999999999986</v>
      </c>
      <c r="N26" s="1">
        <v>14</v>
      </c>
    </row>
    <row r="27" spans="1:14" ht="12.75">
      <c r="A27" t="s">
        <v>205</v>
      </c>
      <c r="B27" t="s">
        <v>220</v>
      </c>
      <c r="C27" t="s">
        <v>276</v>
      </c>
      <c r="D27" t="s">
        <v>277</v>
      </c>
      <c r="E27" t="s">
        <v>220</v>
      </c>
      <c r="F27" t="s">
        <v>223</v>
      </c>
      <c r="G27" s="21" t="s">
        <v>224</v>
      </c>
      <c r="H27">
        <v>1966</v>
      </c>
      <c r="J27" s="12">
        <v>3.31</v>
      </c>
      <c r="K27" s="12">
        <f t="shared" si="1"/>
        <v>3</v>
      </c>
      <c r="L27" s="13">
        <f t="shared" si="2"/>
        <v>31.000000000000007</v>
      </c>
      <c r="N27" s="1">
        <v>14</v>
      </c>
    </row>
    <row r="28" spans="1:14" ht="12.75">
      <c r="A28" t="s">
        <v>205</v>
      </c>
      <c r="B28" t="s">
        <v>216</v>
      </c>
      <c r="C28" t="s">
        <v>278</v>
      </c>
      <c r="D28" t="s">
        <v>216</v>
      </c>
      <c r="E28" t="s">
        <v>248</v>
      </c>
      <c r="F28" t="s">
        <v>75</v>
      </c>
      <c r="G28" s="21" t="s">
        <v>249</v>
      </c>
      <c r="H28">
        <v>1990</v>
      </c>
      <c r="J28" s="12">
        <v>4.01</v>
      </c>
      <c r="K28" s="12">
        <f t="shared" si="1"/>
        <v>4</v>
      </c>
      <c r="L28" s="13">
        <f t="shared" si="2"/>
        <v>0.9999999999999787</v>
      </c>
      <c r="N28" s="1">
        <v>13</v>
      </c>
    </row>
    <row r="29" spans="1:14" ht="12.75">
      <c r="A29" t="s">
        <v>205</v>
      </c>
      <c r="B29" t="s">
        <v>214</v>
      </c>
      <c r="C29" t="s">
        <v>279</v>
      </c>
      <c r="D29" t="s">
        <v>243</v>
      </c>
      <c r="E29" t="s">
        <v>214</v>
      </c>
      <c r="F29" t="s">
        <v>75</v>
      </c>
      <c r="G29" s="21" t="s">
        <v>280</v>
      </c>
      <c r="H29">
        <v>1992</v>
      </c>
      <c r="J29" s="12">
        <v>4.33</v>
      </c>
      <c r="K29" s="12">
        <f t="shared" si="1"/>
        <v>4</v>
      </c>
      <c r="L29" s="13">
        <f t="shared" si="2"/>
        <v>33.00000000000001</v>
      </c>
      <c r="N29" s="1">
        <v>11</v>
      </c>
    </row>
    <row r="30" spans="1:14" ht="12.75">
      <c r="A30" t="s">
        <v>205</v>
      </c>
      <c r="B30" t="s">
        <v>216</v>
      </c>
      <c r="C30" t="s">
        <v>281</v>
      </c>
      <c r="D30" t="s">
        <v>216</v>
      </c>
      <c r="E30" t="s">
        <v>248</v>
      </c>
      <c r="F30" t="s">
        <v>75</v>
      </c>
      <c r="G30" s="21" t="s">
        <v>249</v>
      </c>
      <c r="H30">
        <v>1990</v>
      </c>
      <c r="J30" s="12">
        <v>3.13</v>
      </c>
      <c r="K30" s="12">
        <f t="shared" si="1"/>
        <v>3</v>
      </c>
      <c r="L30" s="13">
        <f t="shared" si="2"/>
        <v>12.99999999999999</v>
      </c>
      <c r="N30" s="1">
        <v>9</v>
      </c>
    </row>
    <row r="31" spans="1:14" ht="12.75">
      <c r="A31" t="s">
        <v>205</v>
      </c>
      <c r="B31" t="s">
        <v>214</v>
      </c>
      <c r="C31" t="s">
        <v>282</v>
      </c>
      <c r="D31" t="s">
        <v>243</v>
      </c>
      <c r="E31" t="s">
        <v>214</v>
      </c>
      <c r="F31" t="s">
        <v>75</v>
      </c>
      <c r="G31" s="21" t="s">
        <v>280</v>
      </c>
      <c r="H31">
        <v>1992</v>
      </c>
      <c r="J31" s="12">
        <v>5.36</v>
      </c>
      <c r="K31" s="12">
        <f t="shared" si="1"/>
        <v>5</v>
      </c>
      <c r="L31" s="13">
        <f t="shared" si="2"/>
        <v>36.00000000000003</v>
      </c>
      <c r="N31" s="1">
        <v>8</v>
      </c>
    </row>
    <row r="32" spans="1:14" ht="12.75">
      <c r="A32" t="s">
        <v>205</v>
      </c>
      <c r="B32" t="s">
        <v>254</v>
      </c>
      <c r="C32" t="s">
        <v>283</v>
      </c>
      <c r="D32" t="s">
        <v>256</v>
      </c>
      <c r="E32" t="s">
        <v>257</v>
      </c>
      <c r="F32" t="s">
        <v>258</v>
      </c>
      <c r="G32" t="s">
        <v>259</v>
      </c>
      <c r="H32">
        <v>1969</v>
      </c>
      <c r="J32" s="12">
        <v>3.29</v>
      </c>
      <c r="K32" s="12">
        <f t="shared" si="1"/>
        <v>3</v>
      </c>
      <c r="L32" s="13">
        <f t="shared" si="2"/>
        <v>29.000000000000004</v>
      </c>
      <c r="N32" s="1">
        <v>7</v>
      </c>
    </row>
    <row r="33" spans="1:14" ht="3" customHeight="1" thickBo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  <row r="34" ht="13.5" thickTop="1">
      <c r="N34" s="13"/>
    </row>
  </sheetData>
  <printOptions/>
  <pageMargins left="0.3937007874015748" right="0.3937007874015748" top="0.7874015748031497" bottom="0.984251968503937" header="0.5118110236220472" footer="0.5118110236220472"/>
  <pageSetup fitToHeight="1" fitToWidth="1" horizontalDpi="600" verticalDpi="600" orientation="landscape" paperSize="8" scale="98" r:id="rId1"/>
  <headerFooter alignWithMargins="0">
    <oddFooter>&amp;LDave Mellor&amp;CPage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4.8515625" style="0" bestFit="1" customWidth="1"/>
    <col min="3" max="3" width="52.8515625" style="0" bestFit="1" customWidth="1"/>
    <col min="4" max="4" width="31.8515625" style="0" bestFit="1" customWidth="1"/>
    <col min="5" max="5" width="21.00390625" style="0" bestFit="1" customWidth="1"/>
    <col min="6" max="6" width="13.00390625" style="0" bestFit="1" customWidth="1"/>
    <col min="7" max="7" width="13.57421875" style="0" bestFit="1" customWidth="1"/>
    <col min="8" max="8" width="5.140625" style="0" customWidth="1"/>
    <col min="9" max="9" width="12.57421875" style="0" bestFit="1" customWidth="1"/>
    <col min="10" max="10" width="6.7109375" style="0" customWidth="1"/>
    <col min="11" max="11" width="5.140625" style="0" hidden="1" customWidth="1"/>
    <col min="12" max="12" width="5.28125" style="0" hidden="1" customWidth="1"/>
    <col min="13" max="13" width="20.7109375" style="0" customWidth="1"/>
    <col min="14" max="14" width="5.57421875" style="0" customWidth="1"/>
  </cols>
  <sheetData>
    <row r="1" spans="1:14" ht="13.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1"/>
      <c r="N1" s="1"/>
    </row>
    <row r="2" spans="1:12" ht="23.25">
      <c r="A2" s="1"/>
      <c r="B2" s="6" t="s">
        <v>284</v>
      </c>
      <c r="C2" s="7"/>
      <c r="D2" s="1"/>
      <c r="E2" s="1"/>
      <c r="F2" s="1"/>
      <c r="G2" s="1"/>
      <c r="H2" s="1"/>
      <c r="I2" s="1"/>
      <c r="J2" s="2"/>
      <c r="K2" s="1"/>
      <c r="L2" s="8"/>
    </row>
    <row r="3" spans="1:13" ht="12.75">
      <c r="A3" s="1"/>
      <c r="B3" s="9"/>
      <c r="C3" s="7"/>
      <c r="D3" s="1"/>
      <c r="E3" s="1"/>
      <c r="F3" s="1"/>
      <c r="G3" s="1"/>
      <c r="H3" s="1"/>
      <c r="I3" s="1"/>
      <c r="J3" s="10" t="s">
        <v>1</v>
      </c>
      <c r="K3" s="1"/>
      <c r="L3" s="8"/>
      <c r="M3" s="11" t="s">
        <v>2</v>
      </c>
    </row>
    <row r="4" spans="1:14" ht="12" customHeight="1">
      <c r="A4" s="1"/>
      <c r="B4" s="1"/>
      <c r="C4" s="1"/>
      <c r="D4" s="1"/>
      <c r="E4" s="1"/>
      <c r="F4" s="1"/>
      <c r="G4" s="1"/>
      <c r="J4" s="12">
        <f>K4+TRUNC(L4/60)+(L4-TRUNC(L4/60)*60)/100</f>
        <v>82.57</v>
      </c>
      <c r="K4" s="12">
        <f>SUM(K$7:K$25)</f>
        <v>76</v>
      </c>
      <c r="L4" s="13">
        <f>SUM(L$7:L$25)</f>
        <v>416.9999999999999</v>
      </c>
      <c r="M4" s="12">
        <f>J4/70</f>
        <v>1.1795714285714285</v>
      </c>
      <c r="N4" s="14">
        <f>(K4*60+L4)/J5</f>
        <v>331.8</v>
      </c>
    </row>
    <row r="5" spans="1:13" ht="12.75" hidden="1">
      <c r="A5">
        <f aca="true" t="shared" si="0" ref="A5:L5">COUNTA(A7:A25)-1</f>
        <v>17</v>
      </c>
      <c r="B5">
        <f t="shared" si="0"/>
        <v>17</v>
      </c>
      <c r="C5">
        <f t="shared" si="0"/>
        <v>17</v>
      </c>
      <c r="D5">
        <f t="shared" si="0"/>
        <v>15</v>
      </c>
      <c r="E5">
        <f t="shared" si="0"/>
        <v>17</v>
      </c>
      <c r="F5">
        <f t="shared" si="0"/>
        <v>17</v>
      </c>
      <c r="G5">
        <f t="shared" si="0"/>
        <v>17</v>
      </c>
      <c r="H5">
        <f t="shared" si="0"/>
        <v>17</v>
      </c>
      <c r="I5">
        <f t="shared" si="0"/>
        <v>17</v>
      </c>
      <c r="J5">
        <f t="shared" si="0"/>
        <v>15</v>
      </c>
      <c r="K5">
        <f t="shared" si="0"/>
        <v>17</v>
      </c>
      <c r="L5">
        <f t="shared" si="0"/>
        <v>17</v>
      </c>
      <c r="M5">
        <f>M4*B5/J5</f>
        <v>1.3368476190476188</v>
      </c>
    </row>
    <row r="7" spans="1:14" ht="12.75">
      <c r="A7" s="16" t="s">
        <v>3</v>
      </c>
      <c r="B7" s="16" t="s">
        <v>4</v>
      </c>
      <c r="C7" s="17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18" t="s">
        <v>12</v>
      </c>
      <c r="K7" s="18" t="s">
        <v>13</v>
      </c>
      <c r="L7" s="19" t="s">
        <v>14</v>
      </c>
      <c r="M7" s="16" t="s">
        <v>15</v>
      </c>
      <c r="N7" s="20" t="s">
        <v>16</v>
      </c>
    </row>
    <row r="8" spans="1:14" ht="12.75">
      <c r="A8" t="s">
        <v>285</v>
      </c>
      <c r="B8" t="s">
        <v>286</v>
      </c>
      <c r="C8" t="s">
        <v>287</v>
      </c>
      <c r="D8" t="s">
        <v>288</v>
      </c>
      <c r="E8" t="s">
        <v>289</v>
      </c>
      <c r="F8" t="s">
        <v>290</v>
      </c>
      <c r="G8" s="21" t="s">
        <v>291</v>
      </c>
      <c r="H8">
        <v>1993</v>
      </c>
      <c r="I8" t="s">
        <v>292</v>
      </c>
      <c r="J8" s="12">
        <v>9.59</v>
      </c>
      <c r="K8" s="12">
        <f aca="true" t="shared" si="1" ref="K8:K24">TRUNC(J8)</f>
        <v>9</v>
      </c>
      <c r="L8" s="13">
        <f aca="true" t="shared" si="2" ref="L8:L24">(J8-K8)*100</f>
        <v>58.999999999999986</v>
      </c>
      <c r="N8" s="1">
        <v>23</v>
      </c>
    </row>
    <row r="9" spans="1:14" ht="12.75">
      <c r="A9" t="s">
        <v>285</v>
      </c>
      <c r="B9" t="s">
        <v>293</v>
      </c>
      <c r="C9" t="s">
        <v>294</v>
      </c>
      <c r="D9" t="s">
        <v>295</v>
      </c>
      <c r="E9" t="s">
        <v>293</v>
      </c>
      <c r="F9" t="s">
        <v>296</v>
      </c>
      <c r="G9" s="21" t="s">
        <v>297</v>
      </c>
      <c r="H9">
        <v>1997</v>
      </c>
      <c r="I9" t="s">
        <v>298</v>
      </c>
      <c r="J9" s="12">
        <v>3.19</v>
      </c>
      <c r="K9" s="12">
        <f t="shared" si="1"/>
        <v>3</v>
      </c>
      <c r="L9" s="13">
        <f t="shared" si="2"/>
        <v>18.999999999999993</v>
      </c>
      <c r="N9" s="1">
        <v>21</v>
      </c>
    </row>
    <row r="10" spans="1:14" ht="12.75">
      <c r="A10" t="s">
        <v>285</v>
      </c>
      <c r="B10" t="s">
        <v>299</v>
      </c>
      <c r="C10" t="s">
        <v>300</v>
      </c>
      <c r="E10" t="s">
        <v>301</v>
      </c>
      <c r="F10" t="s">
        <v>177</v>
      </c>
      <c r="G10" t="s">
        <v>302</v>
      </c>
      <c r="H10">
        <v>1999</v>
      </c>
      <c r="I10" t="s">
        <v>298</v>
      </c>
      <c r="J10" s="12">
        <v>3.07</v>
      </c>
      <c r="K10" s="12">
        <f t="shared" si="1"/>
        <v>3</v>
      </c>
      <c r="L10" s="13">
        <f t="shared" si="2"/>
        <v>6.999999999999984</v>
      </c>
      <c r="N10" s="1">
        <v>21</v>
      </c>
    </row>
    <row r="11" spans="1:14" ht="12.75">
      <c r="A11" t="s">
        <v>285</v>
      </c>
      <c r="B11" t="s">
        <v>303</v>
      </c>
      <c r="C11" t="s">
        <v>304</v>
      </c>
      <c r="D11" t="s">
        <v>305</v>
      </c>
      <c r="E11" t="s">
        <v>306</v>
      </c>
      <c r="F11" t="s">
        <v>12</v>
      </c>
      <c r="G11" t="s">
        <v>307</v>
      </c>
      <c r="H11">
        <v>1980</v>
      </c>
      <c r="I11" t="s">
        <v>308</v>
      </c>
      <c r="J11" s="12">
        <v>3.32</v>
      </c>
      <c r="K11" s="12">
        <f t="shared" si="1"/>
        <v>3</v>
      </c>
      <c r="L11" s="13">
        <f t="shared" si="2"/>
        <v>31.999999999999986</v>
      </c>
      <c r="N11" s="1">
        <v>21</v>
      </c>
    </row>
    <row r="12" spans="1:14" ht="12.75">
      <c r="A12" t="s">
        <v>285</v>
      </c>
      <c r="B12" t="s">
        <v>309</v>
      </c>
      <c r="C12" t="s">
        <v>310</v>
      </c>
      <c r="D12" t="s">
        <v>311</v>
      </c>
      <c r="E12" t="s">
        <v>312</v>
      </c>
      <c r="F12" t="s">
        <v>313</v>
      </c>
      <c r="G12" s="21" t="s">
        <v>314</v>
      </c>
      <c r="H12">
        <v>1995</v>
      </c>
      <c r="I12" t="s">
        <v>315</v>
      </c>
      <c r="J12" s="12">
        <v>6</v>
      </c>
      <c r="K12" s="12">
        <f t="shared" si="1"/>
        <v>6</v>
      </c>
      <c r="L12" s="13">
        <f t="shared" si="2"/>
        <v>0</v>
      </c>
      <c r="N12" s="1">
        <v>21</v>
      </c>
    </row>
    <row r="13" spans="1:14" ht="12.75">
      <c r="A13" t="s">
        <v>285</v>
      </c>
      <c r="B13" t="s">
        <v>316</v>
      </c>
      <c r="C13" t="s">
        <v>317</v>
      </c>
      <c r="D13" t="s">
        <v>318</v>
      </c>
      <c r="E13" t="s">
        <v>319</v>
      </c>
      <c r="F13" t="s">
        <v>296</v>
      </c>
      <c r="G13" s="21" t="s">
        <v>320</v>
      </c>
      <c r="H13">
        <v>1994</v>
      </c>
      <c r="I13" t="s">
        <v>321</v>
      </c>
      <c r="J13" s="12">
        <v>7.26</v>
      </c>
      <c r="K13" s="12">
        <f t="shared" si="1"/>
        <v>7</v>
      </c>
      <c r="L13" s="13">
        <f t="shared" si="2"/>
        <v>25.99999999999998</v>
      </c>
      <c r="N13" s="1">
        <v>19</v>
      </c>
    </row>
    <row r="14" spans="1:14" ht="12.75">
      <c r="A14" t="s">
        <v>285</v>
      </c>
      <c r="B14" t="s">
        <v>322</v>
      </c>
      <c r="C14" t="s">
        <v>323</v>
      </c>
      <c r="D14" t="s">
        <v>324</v>
      </c>
      <c r="E14" t="s">
        <v>325</v>
      </c>
      <c r="F14" t="s">
        <v>326</v>
      </c>
      <c r="G14" s="21" t="s">
        <v>327</v>
      </c>
      <c r="H14">
        <v>1995</v>
      </c>
      <c r="I14" t="s">
        <v>292</v>
      </c>
      <c r="J14" s="12">
        <v>5.39</v>
      </c>
      <c r="K14" s="12">
        <f t="shared" si="1"/>
        <v>5</v>
      </c>
      <c r="L14" s="13">
        <f t="shared" si="2"/>
        <v>38.99999999999997</v>
      </c>
      <c r="N14" s="1">
        <v>19</v>
      </c>
    </row>
    <row r="15" spans="1:14" ht="12.75">
      <c r="A15" t="s">
        <v>285</v>
      </c>
      <c r="B15" t="s">
        <v>328</v>
      </c>
      <c r="C15" t="s">
        <v>329</v>
      </c>
      <c r="D15" t="s">
        <v>303</v>
      </c>
      <c r="E15" t="s">
        <v>306</v>
      </c>
      <c r="F15" t="s">
        <v>12</v>
      </c>
      <c r="G15" t="s">
        <v>307</v>
      </c>
      <c r="H15">
        <v>1980</v>
      </c>
      <c r="I15" t="s">
        <v>308</v>
      </c>
      <c r="J15" s="12">
        <v>4.51</v>
      </c>
      <c r="K15" s="12">
        <f t="shared" si="1"/>
        <v>4</v>
      </c>
      <c r="L15" s="13">
        <f t="shared" si="2"/>
        <v>50.99999999999998</v>
      </c>
      <c r="N15" s="1">
        <v>19</v>
      </c>
    </row>
    <row r="16" spans="1:14" ht="12.75">
      <c r="A16" t="s">
        <v>285</v>
      </c>
      <c r="B16" t="s">
        <v>330</v>
      </c>
      <c r="C16" t="s">
        <v>331</v>
      </c>
      <c r="D16" t="s">
        <v>332</v>
      </c>
      <c r="E16" t="s">
        <v>333</v>
      </c>
      <c r="F16" t="s">
        <v>334</v>
      </c>
      <c r="G16" s="21" t="s">
        <v>335</v>
      </c>
      <c r="H16">
        <v>1996</v>
      </c>
      <c r="I16" t="s">
        <v>336</v>
      </c>
      <c r="J16" s="12">
        <v>4.03</v>
      </c>
      <c r="K16" s="12">
        <f t="shared" si="1"/>
        <v>4</v>
      </c>
      <c r="L16" s="13">
        <f t="shared" si="2"/>
        <v>3.000000000000025</v>
      </c>
      <c r="N16" s="1">
        <v>18</v>
      </c>
    </row>
    <row r="17" spans="1:14" ht="12.75">
      <c r="A17" t="s">
        <v>285</v>
      </c>
      <c r="B17" t="s">
        <v>330</v>
      </c>
      <c r="C17" t="s">
        <v>337</v>
      </c>
      <c r="D17" t="s">
        <v>332</v>
      </c>
      <c r="E17" t="s">
        <v>333</v>
      </c>
      <c r="F17" t="s">
        <v>334</v>
      </c>
      <c r="G17" s="21" t="s">
        <v>335</v>
      </c>
      <c r="H17">
        <v>1996</v>
      </c>
      <c r="I17" t="s">
        <v>336</v>
      </c>
      <c r="J17" s="12">
        <v>5.27</v>
      </c>
      <c r="K17" s="12">
        <f t="shared" si="1"/>
        <v>5</v>
      </c>
      <c r="L17" s="13">
        <f t="shared" si="2"/>
        <v>26.999999999999957</v>
      </c>
      <c r="N17" s="1">
        <v>16</v>
      </c>
    </row>
    <row r="18" spans="1:14" ht="12.75">
      <c r="A18" t="s">
        <v>285</v>
      </c>
      <c r="B18" t="s">
        <v>338</v>
      </c>
      <c r="C18" t="s">
        <v>339</v>
      </c>
      <c r="D18" t="s">
        <v>340</v>
      </c>
      <c r="E18" t="s">
        <v>341</v>
      </c>
      <c r="F18" t="s">
        <v>296</v>
      </c>
      <c r="G18" t="s">
        <v>342</v>
      </c>
      <c r="H18">
        <v>1999</v>
      </c>
      <c r="I18" t="s">
        <v>298</v>
      </c>
      <c r="J18" s="12">
        <v>4.38</v>
      </c>
      <c r="K18" s="12">
        <f t="shared" si="1"/>
        <v>4</v>
      </c>
      <c r="L18" s="13">
        <f t="shared" si="2"/>
        <v>37.999999999999986</v>
      </c>
      <c r="N18" s="1">
        <v>16</v>
      </c>
    </row>
    <row r="19" spans="1:14" ht="12.75">
      <c r="A19" t="s">
        <v>285</v>
      </c>
      <c r="B19" t="s">
        <v>338</v>
      </c>
      <c r="C19" t="s">
        <v>343</v>
      </c>
      <c r="D19" t="s">
        <v>344</v>
      </c>
      <c r="E19" t="s">
        <v>341</v>
      </c>
      <c r="F19" t="s">
        <v>296</v>
      </c>
      <c r="G19" t="s">
        <v>342</v>
      </c>
      <c r="H19">
        <v>1999</v>
      </c>
      <c r="I19" t="s">
        <v>298</v>
      </c>
      <c r="J19" s="12">
        <v>4.54</v>
      </c>
      <c r="K19" s="12">
        <f t="shared" si="1"/>
        <v>4</v>
      </c>
      <c r="L19" s="13">
        <f t="shared" si="2"/>
        <v>54</v>
      </c>
      <c r="N19" s="1">
        <v>15</v>
      </c>
    </row>
    <row r="20" spans="1:14" ht="12.75">
      <c r="A20" t="s">
        <v>285</v>
      </c>
      <c r="B20" t="s">
        <v>316</v>
      </c>
      <c r="C20" t="s">
        <v>345</v>
      </c>
      <c r="D20" t="s">
        <v>316</v>
      </c>
      <c r="E20" t="s">
        <v>319</v>
      </c>
      <c r="F20" t="s">
        <v>296</v>
      </c>
      <c r="G20" s="21" t="s">
        <v>320</v>
      </c>
      <c r="H20">
        <v>1994</v>
      </c>
      <c r="I20" t="s">
        <v>321</v>
      </c>
      <c r="J20" s="12">
        <v>7.09</v>
      </c>
      <c r="K20" s="12">
        <f t="shared" si="1"/>
        <v>7</v>
      </c>
      <c r="L20" s="13">
        <f t="shared" si="2"/>
        <v>8.999999999999986</v>
      </c>
      <c r="N20" s="1">
        <v>14</v>
      </c>
    </row>
    <row r="21" spans="1:14" ht="12.75">
      <c r="A21" t="s">
        <v>285</v>
      </c>
      <c r="B21" t="s">
        <v>346</v>
      </c>
      <c r="C21" t="s">
        <v>347</v>
      </c>
      <c r="E21" t="s">
        <v>348</v>
      </c>
      <c r="F21" t="s">
        <v>349</v>
      </c>
      <c r="G21" s="21" t="s">
        <v>350</v>
      </c>
      <c r="H21">
        <v>1996</v>
      </c>
      <c r="I21" t="s">
        <v>315</v>
      </c>
      <c r="J21" s="12"/>
      <c r="K21" s="12">
        <f t="shared" si="1"/>
        <v>0</v>
      </c>
      <c r="L21" s="13">
        <f t="shared" si="2"/>
        <v>0</v>
      </c>
      <c r="N21" s="1">
        <v>12</v>
      </c>
    </row>
    <row r="22" spans="1:14" ht="12.75">
      <c r="A22" t="s">
        <v>285</v>
      </c>
      <c r="B22" t="s">
        <v>286</v>
      </c>
      <c r="C22" t="s">
        <v>351</v>
      </c>
      <c r="D22" t="s">
        <v>352</v>
      </c>
      <c r="E22" t="s">
        <v>289</v>
      </c>
      <c r="F22" t="s">
        <v>290</v>
      </c>
      <c r="G22" s="21" t="s">
        <v>291</v>
      </c>
      <c r="H22">
        <v>1993</v>
      </c>
      <c r="I22" t="s">
        <v>292</v>
      </c>
      <c r="J22" s="12">
        <v>7.4</v>
      </c>
      <c r="K22" s="12">
        <f t="shared" si="1"/>
        <v>7</v>
      </c>
      <c r="L22" s="13">
        <f t="shared" si="2"/>
        <v>40.000000000000036</v>
      </c>
      <c r="N22" s="1">
        <v>11</v>
      </c>
    </row>
    <row r="23" spans="1:14" ht="12.75">
      <c r="A23" t="s">
        <v>285</v>
      </c>
      <c r="B23" t="s">
        <v>346</v>
      </c>
      <c r="C23" t="s">
        <v>353</v>
      </c>
      <c r="D23" t="s">
        <v>354</v>
      </c>
      <c r="E23" t="s">
        <v>348</v>
      </c>
      <c r="F23" t="s">
        <v>349</v>
      </c>
      <c r="G23" s="21" t="s">
        <v>350</v>
      </c>
      <c r="H23">
        <v>1996</v>
      </c>
      <c r="I23" t="s">
        <v>315</v>
      </c>
      <c r="J23" s="12"/>
      <c r="K23" s="12">
        <f t="shared" si="1"/>
        <v>0</v>
      </c>
      <c r="L23" s="13">
        <f t="shared" si="2"/>
        <v>0</v>
      </c>
      <c r="N23" s="1">
        <v>10</v>
      </c>
    </row>
    <row r="24" spans="1:14" ht="12.75">
      <c r="A24" t="s">
        <v>285</v>
      </c>
      <c r="B24" t="s">
        <v>309</v>
      </c>
      <c r="C24" t="s">
        <v>355</v>
      </c>
      <c r="D24" t="s">
        <v>354</v>
      </c>
      <c r="E24" t="s">
        <v>312</v>
      </c>
      <c r="F24" t="s">
        <v>313</v>
      </c>
      <c r="G24" s="21" t="s">
        <v>314</v>
      </c>
      <c r="H24">
        <v>1995</v>
      </c>
      <c r="I24" t="s">
        <v>315</v>
      </c>
      <c r="J24" s="12">
        <v>5.13</v>
      </c>
      <c r="K24" s="12">
        <f t="shared" si="1"/>
        <v>5</v>
      </c>
      <c r="L24" s="13">
        <f t="shared" si="2"/>
        <v>12.99999999999999</v>
      </c>
      <c r="N24" s="1">
        <v>10</v>
      </c>
    </row>
    <row r="25" spans="1:14" ht="3" customHeight="1" thickBo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ht="13.5" thickTop="1">
      <c r="N26" s="13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91" r:id="rId1"/>
  <headerFooter alignWithMargins="0">
    <oddFooter>&amp;LDave Mellor&amp;CPage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Rylanders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Ry Cooder Box Set</dc:title>
  <dc:subject/>
  <dc:creator>Dave Mellor</dc:creator>
  <cp:keywords/>
  <dc:description>Results after track nomination and voting by members of Ry Cooder mailing list</dc:description>
  <cp:lastModifiedBy>Dave Mellor</cp:lastModifiedBy>
  <cp:lastPrinted>2000-03-05T17:40:39Z</cp:lastPrinted>
  <dcterms:created xsi:type="dcterms:W3CDTF">2000-03-05T17:39:56Z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